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raiuser\Desktop\新情報系へ！！！\★★★\92 調査\R7調査\R080204〆切_経営比較分析表の分析\提出分（財政係宛て）\"/>
    </mc:Choice>
  </mc:AlternateContent>
  <xr:revisionPtr revIDLastSave="0" documentId="13_ncr:1_{614F3657-696E-4AA9-A44A-8493F165D9AB}" xr6:coauthVersionLast="47" xr6:coauthVersionMax="47" xr10:uidLastSave="{00000000-0000-0000-0000-000000000000}"/>
  <workbookProtection workbookAlgorithmName="SHA-512" workbookHashValue="8wyXeNBht+Lu67dNZNBmFUuh3fV0EDntSFI/h0OIHB3oVFFilzFYL6KuwIZcAYDYmzmJdFctuEQX8P6sqwY/TA==" workbookSaltValue="hf+8v3Koehc+SF8td04/Ew==" workbookSpinCount="100000" lockStructure="1"/>
  <bookViews>
    <workbookView xWindow="-12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FD7" i="5"/>
  <c r="MO79" i="4" s="1"/>
  <c r="FC7" i="5"/>
  <c r="LZ79" i="4" s="1"/>
  <c r="FB7" i="5"/>
  <c r="FA7" i="5"/>
  <c r="EZ7" i="5"/>
  <c r="EX7" i="5"/>
  <c r="EW7" i="5"/>
  <c r="EV7" i="5"/>
  <c r="EU7" i="5"/>
  <c r="ET7" i="5"/>
  <c r="ES7" i="5"/>
  <c r="ER7" i="5"/>
  <c r="EQ7" i="5"/>
  <c r="EP7" i="5"/>
  <c r="HI79" i="4" s="1"/>
  <c r="EO7" i="5"/>
  <c r="EM7" i="5"/>
  <c r="EL7" i="5"/>
  <c r="EK7" i="5"/>
  <c r="EJ7" i="5"/>
  <c r="DV80" i="4" s="1"/>
  <c r="EI7" i="5"/>
  <c r="EH7" i="5"/>
  <c r="EG7" i="5"/>
  <c r="EF7" i="5"/>
  <c r="EE7" i="5"/>
  <c r="ED7" i="5"/>
  <c r="DG79" i="4" s="1"/>
  <c r="EB7" i="5"/>
  <c r="EA7" i="5"/>
  <c r="DZ7" i="5"/>
  <c r="DY7" i="5"/>
  <c r="DX7" i="5"/>
  <c r="DW7" i="5"/>
  <c r="BX79" i="4" s="1"/>
  <c r="DV7" i="5"/>
  <c r="DU7" i="5"/>
  <c r="DT7" i="5"/>
  <c r="DS7" i="5"/>
  <c r="P79" i="4" s="1"/>
  <c r="DQ7" i="5"/>
  <c r="DP7" i="5"/>
  <c r="DO7" i="5"/>
  <c r="LJ56" i="4" s="1"/>
  <c r="DN7" i="5"/>
  <c r="KU56" i="4" s="1"/>
  <c r="DM7" i="5"/>
  <c r="DL7" i="5"/>
  <c r="DK7" i="5"/>
  <c r="LY55" i="4" s="1"/>
  <c r="DJ7" i="5"/>
  <c r="LJ55" i="4" s="1"/>
  <c r="DI7" i="5"/>
  <c r="DH7" i="5"/>
  <c r="DF7" i="5"/>
  <c r="DE7" i="5"/>
  <c r="DD7" i="5"/>
  <c r="DC7" i="5"/>
  <c r="HG56" i="4" s="1"/>
  <c r="DB7" i="5"/>
  <c r="GR56" i="4" s="1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BI56" i="4" s="1"/>
  <c r="CH7" i="5"/>
  <c r="CG7" i="5"/>
  <c r="CF7" i="5"/>
  <c r="CE7" i="5"/>
  <c r="BX55" i="4" s="1"/>
  <c r="CD7" i="5"/>
  <c r="CC7" i="5"/>
  <c r="CB7" i="5"/>
  <c r="CA7" i="5"/>
  <c r="P55" i="4" s="1"/>
  <c r="BY7" i="5"/>
  <c r="BX7" i="5"/>
  <c r="BW7" i="5"/>
  <c r="BV7" i="5"/>
  <c r="KU34" i="4" s="1"/>
  <c r="BU7" i="5"/>
  <c r="BT7" i="5"/>
  <c r="BS7" i="5"/>
  <c r="BR7" i="5"/>
  <c r="BQ7" i="5"/>
  <c r="BP7" i="5"/>
  <c r="BN7" i="5"/>
  <c r="BM7" i="5"/>
  <c r="BL7" i="5"/>
  <c r="BK7" i="5"/>
  <c r="BJ7" i="5"/>
  <c r="GR34" i="4" s="1"/>
  <c r="BI7" i="5"/>
  <c r="IZ33" i="4" s="1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EH33" i="4" s="1"/>
  <c r="AU7" i="5"/>
  <c r="AT7" i="5"/>
  <c r="AR7" i="5"/>
  <c r="AQ7" i="5"/>
  <c r="AP7" i="5"/>
  <c r="AO7" i="5"/>
  <c r="AE34" i="4" s="1"/>
  <c r="AN7" i="5"/>
  <c r="P34" i="4" s="1"/>
  <c r="AM7" i="5"/>
  <c r="BX33" i="4" s="1"/>
  <c r="AL7" i="5"/>
  <c r="AK7" i="5"/>
  <c r="AJ7" i="5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LP12" i="4" s="1"/>
  <c r="AG6" i="5"/>
  <c r="AF6" i="5"/>
  <c r="AE6" i="5"/>
  <c r="AD6" i="5"/>
  <c r="JW10" i="4" s="1"/>
  <c r="AC6" i="5"/>
  <c r="ID10" i="4" s="1"/>
  <c r="AB6" i="5"/>
  <c r="LP8" i="4" s="1"/>
  <c r="AA6" i="5"/>
  <c r="Z6" i="5"/>
  <c r="Y6" i="5"/>
  <c r="FZ12" i="4" s="1"/>
  <c r="X6" i="5"/>
  <c r="EG12" i="4" s="1"/>
  <c r="W6" i="5"/>
  <c r="V6" i="5"/>
  <c r="AU12" i="4" s="1"/>
  <c r="U6" i="5"/>
  <c r="B12" i="4" s="1"/>
  <c r="T6" i="5"/>
  <c r="FZ10" i="4" s="1"/>
  <c r="S6" i="5"/>
  <c r="R6" i="5"/>
  <c r="Q6" i="5"/>
  <c r="AU10" i="4" s="1"/>
  <c r="P6" i="5"/>
  <c r="B10" i="4" s="1"/>
  <c r="O6" i="5"/>
  <c r="N6" i="5"/>
  <c r="M6" i="5"/>
  <c r="L6" i="5"/>
  <c r="K6" i="5"/>
  <c r="B8" i="4" s="1"/>
  <c r="H6" i="5"/>
  <c r="B6" i="4" s="1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I90" i="4"/>
  <c r="H90" i="4"/>
  <c r="G90" i="4"/>
  <c r="D90" i="4"/>
  <c r="MO80" i="4"/>
  <c r="LZ80" i="4"/>
  <c r="LK80" i="4"/>
  <c r="KG80" i="4"/>
  <c r="JB80" i="4"/>
  <c r="IM80" i="4"/>
  <c r="HX80" i="4"/>
  <c r="HI80" i="4"/>
  <c r="GT80" i="4"/>
  <c r="FO80" i="4"/>
  <c r="EZ80" i="4"/>
  <c r="EK80" i="4"/>
  <c r="DG80" i="4"/>
  <c r="BX80" i="4"/>
  <c r="BI80" i="4"/>
  <c r="AT80" i="4"/>
  <c r="AE80" i="4"/>
  <c r="P80" i="4"/>
  <c r="LK79" i="4"/>
  <c r="KV79" i="4"/>
  <c r="KG79" i="4"/>
  <c r="JB79" i="4"/>
  <c r="IM79" i="4"/>
  <c r="HX79" i="4"/>
  <c r="GT79" i="4"/>
  <c r="FO79" i="4"/>
  <c r="EZ79" i="4"/>
  <c r="EK79" i="4"/>
  <c r="DV79" i="4"/>
  <c r="BI79" i="4"/>
  <c r="AT79" i="4"/>
  <c r="AE79" i="4"/>
  <c r="MN56" i="4"/>
  <c r="LY56" i="4"/>
  <c r="KF56" i="4"/>
  <c r="IZ56" i="4"/>
  <c r="IK56" i="4"/>
  <c r="HV56" i="4"/>
  <c r="FL56" i="4"/>
  <c r="EW56" i="4"/>
  <c r="EH56" i="4"/>
  <c r="DS56" i="4"/>
  <c r="DD56" i="4"/>
  <c r="AT56" i="4"/>
  <c r="AE56" i="4"/>
  <c r="P56" i="4"/>
  <c r="MN55" i="4"/>
  <c r="KU55" i="4"/>
  <c r="KF55" i="4"/>
  <c r="IZ55" i="4"/>
  <c r="IK55" i="4"/>
  <c r="HV55" i="4"/>
  <c r="HG55" i="4"/>
  <c r="GR55" i="4"/>
  <c r="FL55" i="4"/>
  <c r="EH55" i="4"/>
  <c r="DS55" i="4"/>
  <c r="DD55" i="4"/>
  <c r="BI55" i="4"/>
  <c r="AT55" i="4"/>
  <c r="AE55" i="4"/>
  <c r="MN34" i="4"/>
  <c r="LY34" i="4"/>
  <c r="LJ34" i="4"/>
  <c r="KF34" i="4"/>
  <c r="IZ34" i="4"/>
  <c r="IK34" i="4"/>
  <c r="HV34" i="4"/>
  <c r="HG34" i="4"/>
  <c r="FL34" i="4"/>
  <c r="EW34" i="4"/>
  <c r="EH34" i="4"/>
  <c r="DS34" i="4"/>
  <c r="DD34" i="4"/>
  <c r="BX34" i="4"/>
  <c r="BI34" i="4"/>
  <c r="AT34" i="4"/>
  <c r="MN33" i="4"/>
  <c r="LY33" i="4"/>
  <c r="LJ33" i="4"/>
  <c r="KU33" i="4"/>
  <c r="KF33" i="4"/>
  <c r="IK33" i="4"/>
  <c r="HV33" i="4"/>
  <c r="HG33" i="4"/>
  <c r="GR33" i="4"/>
  <c r="FL33" i="4"/>
  <c r="DS33" i="4"/>
  <c r="DD33" i="4"/>
  <c r="BI33" i="4"/>
  <c r="AT33" i="4"/>
  <c r="AE33" i="4"/>
  <c r="JW12" i="4"/>
  <c r="ID12" i="4"/>
  <c r="CN12" i="4"/>
  <c r="LP10" i="4"/>
  <c r="EG10" i="4"/>
  <c r="CN10" i="4"/>
  <c r="JW8" i="4"/>
  <c r="ID8" i="4"/>
  <c r="EG8" i="4"/>
  <c r="CN8" i="4"/>
  <c r="AU8" i="4"/>
  <c r="BX78" i="4" l="1"/>
  <c r="BX54" i="4"/>
  <c r="BX32" i="4"/>
  <c r="MO78" i="4"/>
  <c r="MN54" i="4"/>
  <c r="MN32" i="4"/>
  <c r="JB78" i="4"/>
  <c r="IZ54" i="4"/>
  <c r="IZ32" i="4"/>
  <c r="FO78" i="4"/>
  <c r="FL32" i="4"/>
  <c r="FL54" i="4"/>
  <c r="C11" i="5"/>
  <c r="D11" i="5"/>
  <c r="E11" i="5"/>
  <c r="B11" i="5"/>
  <c r="EZ78" i="4" l="1"/>
  <c r="EW54" i="4"/>
  <c r="EW32" i="4"/>
  <c r="BI78" i="4"/>
  <c r="BI54" i="4"/>
  <c r="BI32" i="4"/>
  <c r="LZ78" i="4"/>
  <c r="LY54" i="4"/>
  <c r="LY32" i="4"/>
  <c r="IM78" i="4"/>
  <c r="IK54" i="4"/>
  <c r="IK32" i="4"/>
  <c r="LJ54" i="4"/>
  <c r="HX78" i="4"/>
  <c r="HV54" i="4"/>
  <c r="HV32" i="4"/>
  <c r="EK78" i="4"/>
  <c r="EH54" i="4"/>
  <c r="EH32" i="4"/>
  <c r="AT78" i="4"/>
  <c r="AT54" i="4"/>
  <c r="AT32" i="4"/>
  <c r="LK78" i="4"/>
  <c r="LJ32" i="4"/>
  <c r="KV78" i="4"/>
  <c r="KU54" i="4"/>
  <c r="KU32" i="4"/>
  <c r="HI78" i="4"/>
  <c r="HG54" i="4"/>
  <c r="HG32" i="4"/>
  <c r="DV78" i="4"/>
  <c r="DS54" i="4"/>
  <c r="DS32" i="4"/>
  <c r="AE78" i="4"/>
  <c r="AE54" i="4"/>
  <c r="AE32" i="4"/>
  <c r="DG78" i="4"/>
  <c r="P78" i="4"/>
  <c r="P54" i="4"/>
  <c r="P32" i="4"/>
  <c r="KG78" i="4"/>
  <c r="KF54" i="4"/>
  <c r="KF32" i="4"/>
  <c r="GT78" i="4"/>
  <c r="GR54" i="4"/>
  <c r="GR32" i="4"/>
  <c r="DD54" i="4"/>
  <c r="DD32" i="4"/>
</calcChain>
</file>

<file path=xl/sharedStrings.xml><?xml version="1.0" encoding="utf-8"?>
<sst xmlns="http://schemas.openxmlformats.org/spreadsheetml/2006/main" count="345" uniqueCount="192">
  <si>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</si>
  <si>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</si>
  <si>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</si>
  <si>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</si>
  <si>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</si>
  <si>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</si>
  <si>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</si>
  <si>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</si>
  <si>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</si>
  <si>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</si>
  <si>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</si>
  <si>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</si>
  <si>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</si>
  <si>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</si>
  <si>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</si>
  <si>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</si>
  <si>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</si>
  <si>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</si>
  <si>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</si>
  <si>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</si>
  <si>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</si>
  <si>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</si>
  <si>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</si>
  <si>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</si>
  <si>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</si>
  <si>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</si>
  <si>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</si>
  <si>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</si>
  <si>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</si>
  <si>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</si>
  <si>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</si>
  <si>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</si>
  <si>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</si>
  <si>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</si>
  <si>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</si>
  <si>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</si>
  <si>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</si>
  <si>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</si>
  <si>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</si>
  <si>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</si>
  <si>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</si>
  <si>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</si>
  <si>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</si>
  <si>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</si>
  <si>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</si>
  <si>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</si>
  <si>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</si>
  <si>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</si>
  <si>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</si>
  <si>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</si>
  <si>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</si>
  <si>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</si>
  <si>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</si>
  <si>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</si>
  <si>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</si>
  <si>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</si>
  <si>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</si>
  <si>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</si>
  <si>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</si>
  <si>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</si>
  <si>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</si>
  <si>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</si>
  <si>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</si>
  <si>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</si>
  <si>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</si>
  <si>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</si>
  <si>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</si>
  <si>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</si>
  <si>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</si>
  <si>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</si>
  <si>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</si>
  <si>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</si>
  <si>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</si>
  <si>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</si>
  <si>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</si>
  <si>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</si>
  <si>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</si>
  <si>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</si>
  <si>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</si>
  <si>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</si>
  <si>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</si>
  <si>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</si>
  <si>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</si>
  <si>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</si>
  <si>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</si>
  <si>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</si>
  <si>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</si>
  <si>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</si>
  <si>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</si>
  <si>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</si>
  <si>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</si>
  <si>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</si>
  <si>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</si>
  <si>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</si>
  <si>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</si>
  <si>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</si>
  <si>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</si>
  <si>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</si>
  <si>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</si>
  <si>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</si>
  <si>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</si>
  <si>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</si>
  <si>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</si>
  <si>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</si>
  <si>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</si>
  <si>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</si>
  <si>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</si>
  <si>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</si>
  <si>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</si>
  <si>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</si>
  <si>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</si>
  <si>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</si>
  <si>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</si>
  <si>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</si>
  <si>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</si>
  <si>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</si>
  <si>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</si>
  <si>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</si>
  <si>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</si>
  <si>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</si>
  <si>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</si>
  <si>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</si>
  <si>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</si>
  <si>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</si>
  <si>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</si>
  <si>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</si>
  <si>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</si>
  <si>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</si>
  <si>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</si>
  <si>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</si>
  <si>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</si>
  <si>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</si>
  <si>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</si>
  <si>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</si>
  <si>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</si>
  <si>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</si>
  <si>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</si>
  <si>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</si>
  <si>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</si>
  <si>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</si>
  <si>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</si>
  <si>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</si>
  <si>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</si>
  <si>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</si>
  <si>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</si>
  <si>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</si>
  <si>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</si>
  <si>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</si>
  <si>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</si>
  <si>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</si>
  <si>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</si>
  <si>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</si>
  <si>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</si>
  <si>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</si>
  <si>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</si>
  <si>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</si>
  <si>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</si>
  <si>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</si>
  <si>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</si>
  <si>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</si>
  <si>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</si>
  <si>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</si>
  <si>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</si>
  <si>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</si>
  <si>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</si>
  <si>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当該値(N-3)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</si>
  <si>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</si>
  <si>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</si>
  <si>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</si>
  <si>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</si>
  <si>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和歌山県</t>
  </si>
  <si>
    <t>那智勝浦町</t>
  </si>
  <si>
    <t>温泉病院</t>
  </si>
  <si>
    <t>当然財務</t>
  </si>
  <si>
    <t>病院事業</t>
  </si>
  <si>
    <t>一般病院</t>
  </si>
  <si>
    <t>100床以上～200床未満</t>
  </si>
  <si>
    <t>非設置</t>
  </si>
  <si>
    <t>直営</t>
  </si>
  <si>
    <t>ド 透 訓</t>
  </si>
  <si>
    <t>救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</si>
  <si>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</si>
  <si>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</si>
  <si>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</si>
  <si>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</si>
  <si>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</si>
  <si>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</si>
  <si>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</si>
  <si>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院は、新宮保健医療圏の拠点病院である新宮市立医療センターの連携病院として、救急医療を提供できる診療体制を維持している。特に、急性期以降のステージを受け持つリハビリテーション拠点病院である。
　また、県の災害支援病院に指定されており、災害拠点病院を支援する機能を担っている。</t>
    <phoneticPr fontId="5"/>
  </si>
  <si>
    <t>　収益面では、医師不足や、人口減少、コロナ５類移行による診療離れ等の影響もあり、病床利用率が伸び悩み、前年度比で減となり収益減少となった。
　一方で費用面では、直近の診療報酬改定を上回る物価高騰・給与改定の影響により経常収支比率や職員給与比対医業収益比率・材料費対医業収益比率などの指数が軒並み悪化となった。
　以上より、今年度は前年度を上回る赤字計上となり、結果、累積欠損金比率を高める結果となった。</t>
    <rPh sb="1" eb="4">
      <t>シュウエキメン</t>
    </rPh>
    <rPh sb="7" eb="9">
      <t>イシ</t>
    </rPh>
    <rPh sb="9" eb="11">
      <t>フソク</t>
    </rPh>
    <rPh sb="13" eb="15">
      <t>ジンコウ</t>
    </rPh>
    <rPh sb="15" eb="17">
      <t>ゲンショウ</t>
    </rPh>
    <rPh sb="22" eb="23">
      <t>ルイ</t>
    </rPh>
    <rPh sb="23" eb="25">
      <t>イコウ</t>
    </rPh>
    <rPh sb="28" eb="30">
      <t>シンリョウ</t>
    </rPh>
    <rPh sb="30" eb="31">
      <t>バナ</t>
    </rPh>
    <rPh sb="32" eb="33">
      <t>トウ</t>
    </rPh>
    <rPh sb="34" eb="36">
      <t>エイキョウ</t>
    </rPh>
    <rPh sb="40" eb="45">
      <t>ビョウショウリヨウリツ</t>
    </rPh>
    <rPh sb="46" eb="47">
      <t>ノ</t>
    </rPh>
    <rPh sb="48" eb="49">
      <t>ナヤ</t>
    </rPh>
    <rPh sb="51" eb="54">
      <t>ゼンネンド</t>
    </rPh>
    <rPh sb="54" eb="55">
      <t>ヒ</t>
    </rPh>
    <rPh sb="56" eb="57">
      <t>ゲン</t>
    </rPh>
    <phoneticPr fontId="5"/>
  </si>
  <si>
    <t>　新病院を開設した平成30年度を機に、減価償却に係る各指標は改善し、上昇に転じている。医療機器については電子カルテシステムを更新したことにより、今年度の償却率は前年度比で低下している。</t>
    <rPh sb="1" eb="2">
      <t>シン</t>
    </rPh>
    <rPh sb="2" eb="4">
      <t>ビョウイン</t>
    </rPh>
    <rPh sb="5" eb="7">
      <t>カイセツ</t>
    </rPh>
    <rPh sb="9" eb="11">
      <t>ヘイセイ</t>
    </rPh>
    <rPh sb="13" eb="15">
      <t>ネンド</t>
    </rPh>
    <rPh sb="16" eb="17">
      <t>キ</t>
    </rPh>
    <rPh sb="19" eb="23">
      <t>ゲンカショウキャク</t>
    </rPh>
    <rPh sb="24" eb="25">
      <t>カカ</t>
    </rPh>
    <rPh sb="26" eb="29">
      <t>カクシヒョウ</t>
    </rPh>
    <rPh sb="30" eb="32">
      <t>カイゼン</t>
    </rPh>
    <rPh sb="34" eb="36">
      <t>ジョウショウ</t>
    </rPh>
    <rPh sb="37" eb="38">
      <t>テン</t>
    </rPh>
    <rPh sb="43" eb="47">
      <t>イリョウキキ</t>
    </rPh>
    <rPh sb="52" eb="54">
      <t>デンシ</t>
    </rPh>
    <rPh sb="62" eb="64">
      <t>コウシン</t>
    </rPh>
    <rPh sb="72" eb="75">
      <t>コンネンド</t>
    </rPh>
    <rPh sb="76" eb="78">
      <t>ショウキャク</t>
    </rPh>
    <rPh sb="78" eb="79">
      <t>リツ</t>
    </rPh>
    <rPh sb="80" eb="84">
      <t>ゼンネンドヒ</t>
    </rPh>
    <rPh sb="85" eb="87">
      <t>テイカ</t>
    </rPh>
    <phoneticPr fontId="5"/>
  </si>
  <si>
    <t>　コロナの５類移行後も院内感染発生時等の状況は変わらず、経営の健全性の面でも触れたとおり、医師不足や診療離れ等の影響もあって、病床利用率は伸び悩んでおり、入院収益回復の鈍化につながっている。一方で、費用面の伸びは、物価・委託費・人件費において著しく、経営を圧迫しており、社会情勢から今後もこの傾向が続くものと見られ、苦しい経営が続くと予想される。
　また、医業収益の要である常勤医師の確保は、最重要課題であるため、和歌山県立医科大学等との連携をさらに深め、定着化を目指す。
　大型医療機器については、今後数年間で更新のピークを迎えるが、町の財政支援を仰ぎつつ、適切に更新を行い、医療提供体制の維持・充実に努める。</t>
    <rPh sb="6" eb="7">
      <t>ルイ</t>
    </rPh>
    <rPh sb="7" eb="9">
      <t>イコウ</t>
    </rPh>
    <rPh sb="9" eb="10">
      <t>ゴ</t>
    </rPh>
    <rPh sb="11" eb="15">
      <t>インナイカンセン</t>
    </rPh>
    <rPh sb="15" eb="18">
      <t>ハッセイジ</t>
    </rPh>
    <rPh sb="18" eb="19">
      <t>トウ</t>
    </rPh>
    <rPh sb="20" eb="22">
      <t>ジョウキョウ</t>
    </rPh>
    <rPh sb="23" eb="2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</si>
</sst>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90.6</c:v>
                </c:pt>
                <c:pt idx="1">
                  <c:v>81.2</c:v>
                </c:pt>
                <c:pt idx="2">
                  <c:v>81.599999999999994</c:v>
                </c:pt>
                <c:pt idx="3">
                  <c:v>85.8</c:v>
                </c:pt>
                <c:pt idx="4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CA0-AB9B-63475EA0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65</c:v>
                </c:pt>
                <c:pt idx="2">
                  <c:v>63.3</c:v>
                </c:pt>
                <c:pt idx="3">
                  <c:v>64.7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F-4CA0-AB9B-63475EA0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11412</c:v>
                </c:pt>
                <c:pt idx="1">
                  <c:v>12174</c:v>
                </c:pt>
                <c:pt idx="2">
                  <c:v>12542</c:v>
                </c:pt>
                <c:pt idx="3">
                  <c:v>12208</c:v>
                </c:pt>
                <c:pt idx="4">
                  <c:v>12563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D-4933-8001-B4EC6070B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11234</c:v>
                </c:pt>
                <c:pt idx="1">
                  <c:v>11512</c:v>
                </c:pt>
                <c:pt idx="2">
                  <c:v>11831</c:v>
                </c:pt>
                <c:pt idx="3">
                  <c:v>11652</c:v>
                </c:pt>
                <c:pt idx="4">
                  <c:v>11744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D-4933-8001-B4EC6070B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34093</c:v>
                </c:pt>
                <c:pt idx="1">
                  <c:v>35286</c:v>
                </c:pt>
                <c:pt idx="2">
                  <c:v>37387</c:v>
                </c:pt>
                <c:pt idx="3">
                  <c:v>34973</c:v>
                </c:pt>
                <c:pt idx="4">
                  <c:v>34282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0-41CA-B216-3D56514A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37855</c:v>
                </c:pt>
                <c:pt idx="1">
                  <c:v>39289</c:v>
                </c:pt>
                <c:pt idx="2">
                  <c:v>40846</c:v>
                </c:pt>
                <c:pt idx="3">
                  <c:v>41075</c:v>
                </c:pt>
                <c:pt idx="4">
                  <c:v>41859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0-41CA-B216-3D56514A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45.8</c:v>
                </c:pt>
                <c:pt idx="1">
                  <c:v>33.700000000000003</c:v>
                </c:pt>
                <c:pt idx="2">
                  <c:v>22.4</c:v>
                </c:pt>
                <c:pt idx="3">
                  <c:v>25.8</c:v>
                </c:pt>
                <c:pt idx="4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E-4C75-B9D0-5F307E72B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124.2</c:v>
                </c:pt>
                <c:pt idx="1">
                  <c:v>121.6</c:v>
                </c:pt>
                <c:pt idx="2">
                  <c:v>118.9</c:v>
                </c:pt>
                <c:pt idx="3">
                  <c:v>121.9</c:v>
                </c:pt>
                <c:pt idx="4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E-4C75-B9D0-5F307E72B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83.7</c:v>
                </c:pt>
                <c:pt idx="1">
                  <c:v>77.599999999999994</c:v>
                </c:pt>
                <c:pt idx="2">
                  <c:v>82.9</c:v>
                </c:pt>
                <c:pt idx="3">
                  <c:v>82.3</c:v>
                </c:pt>
                <c:pt idx="4">
                  <c:v>78.599999999999994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0-47FA-A790-5E213099E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77.5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0-47FA-A790-5E213099E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85.7</c:v>
                </c:pt>
                <c:pt idx="1">
                  <c:v>79.599999999999994</c:v>
                </c:pt>
                <c:pt idx="2">
                  <c:v>84.8</c:v>
                </c:pt>
                <c:pt idx="3">
                  <c:v>84.2</c:v>
                </c:pt>
                <c:pt idx="4">
                  <c:v>80.599999999999994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B-41A5-AEFC-DBD65C5B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82.2</c:v>
                </c:pt>
                <c:pt idx="2">
                  <c:v>81.7</c:v>
                </c:pt>
                <c:pt idx="3">
                  <c:v>81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B-41A5-AEFC-DBD65C5B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103.7</c:v>
                </c:pt>
                <c:pt idx="1">
                  <c:v>107.8</c:v>
                </c:pt>
                <c:pt idx="2">
                  <c:v>105.3</c:v>
                </c:pt>
                <c:pt idx="3">
                  <c:v>96.9</c:v>
                </c:pt>
                <c:pt idx="4">
                  <c:v>90.6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C-4D48-9125-52B6BF5FA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105.9</c:v>
                </c:pt>
                <c:pt idx="2">
                  <c:v>104.3</c:v>
                </c:pt>
                <c:pt idx="3">
                  <c:v>96.3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C-4D48-9125-52B6BF5FA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16.399999999999999</c:v>
                </c:pt>
                <c:pt idx="1">
                  <c:v>21.4</c:v>
                </c:pt>
                <c:pt idx="2">
                  <c:v>26.7</c:v>
                </c:pt>
                <c:pt idx="3">
                  <c:v>31.4</c:v>
                </c:pt>
                <c:pt idx="4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5-49BB-B49F-BF32054F1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58.1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5-49BB-B49F-BF32054F1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42.5</c:v>
                </c:pt>
                <c:pt idx="1">
                  <c:v>53.4</c:v>
                </c:pt>
                <c:pt idx="2">
                  <c:v>64.3</c:v>
                </c:pt>
                <c:pt idx="3">
                  <c:v>72.3</c:v>
                </c:pt>
                <c:pt idx="4">
                  <c:v>61.8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4-432B-A3BA-7CDE5236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72.900000000000006</c:v>
                </c:pt>
                <c:pt idx="1">
                  <c:v>73.900000000000006</c:v>
                </c:pt>
                <c:pt idx="2">
                  <c:v>74.3</c:v>
                </c:pt>
                <c:pt idx="3">
                  <c:v>72.2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4-432B-A3BA-7CDE5236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38744458</c:v>
                </c:pt>
                <c:pt idx="1">
                  <c:v>38877100</c:v>
                </c:pt>
                <c:pt idx="2">
                  <c:v>39004525</c:v>
                </c:pt>
                <c:pt idx="3">
                  <c:v>39302625</c:v>
                </c:pt>
                <c:pt idx="4">
                  <c:v>42369375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C-4245-A5A5-9E847D5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42806727</c:v>
                </c:pt>
                <c:pt idx="1">
                  <c:v>43530781</c:v>
                </c:pt>
                <c:pt idx="2">
                  <c:v>44196357</c:v>
                </c:pt>
                <c:pt idx="3">
                  <c:v>45484013</c:v>
                </c:pt>
                <c:pt idx="4">
                  <c:v>48248884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C-4245-A5A5-9E847D5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12.5</c:v>
                </c:pt>
                <c:pt idx="1">
                  <c:v>13.6</c:v>
                </c:pt>
                <c:pt idx="2">
                  <c:v>16</c:v>
                </c:pt>
                <c:pt idx="3">
                  <c:v>15</c:v>
                </c:pt>
                <c:pt idx="4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4-4B5D-B68F-94B5931D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17.3</c:v>
                </c:pt>
                <c:pt idx="2">
                  <c:v>17.899999999999999</c:v>
                </c:pt>
                <c:pt idx="3">
                  <c:v>18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4-4B5D-B68F-94B5931D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64.7</c:v>
                </c:pt>
                <c:pt idx="1">
                  <c:v>70.5</c:v>
                </c:pt>
                <c:pt idx="2">
                  <c:v>63.8</c:v>
                </c:pt>
                <c:pt idx="3">
                  <c:v>66.5</c:v>
                </c:pt>
                <c:pt idx="4">
                  <c:v>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C-42AA-9BD2-95F292C4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C-42AA-9BD2-95F292C4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DO1" zoomScaleNormal="100" zoomScaleSheetLayoutView="70" workbookViewId="0">
      <selection activeCell="NK87" sqref="NK87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  <c r="IP2" s="145"/>
      <c r="IQ2" s="145"/>
      <c r="IR2" s="145"/>
      <c r="IS2" s="145"/>
      <c r="IT2" s="145"/>
      <c r="IU2" s="145"/>
      <c r="IV2" s="145"/>
      <c r="IW2" s="145"/>
      <c r="IX2" s="145"/>
      <c r="IY2" s="145"/>
      <c r="IZ2" s="145"/>
      <c r="JA2" s="145"/>
      <c r="JB2" s="145"/>
      <c r="JC2" s="145"/>
      <c r="JD2" s="145"/>
      <c r="JE2" s="145"/>
      <c r="JF2" s="145"/>
      <c r="JG2" s="145"/>
      <c r="JH2" s="145"/>
      <c r="JI2" s="145"/>
      <c r="JJ2" s="145"/>
      <c r="JK2" s="145"/>
      <c r="JL2" s="145"/>
      <c r="JM2" s="145"/>
      <c r="JN2" s="145"/>
      <c r="JO2" s="145"/>
      <c r="JP2" s="145"/>
      <c r="JQ2" s="145"/>
      <c r="JR2" s="145"/>
      <c r="JS2" s="145"/>
      <c r="JT2" s="145"/>
      <c r="JU2" s="145"/>
      <c r="JV2" s="145"/>
      <c r="JW2" s="145"/>
      <c r="JX2" s="145"/>
      <c r="JY2" s="145"/>
      <c r="JZ2" s="145"/>
      <c r="KA2" s="145"/>
      <c r="KB2" s="145"/>
      <c r="KC2" s="145"/>
      <c r="KD2" s="145"/>
      <c r="KE2" s="145"/>
      <c r="KF2" s="145"/>
      <c r="KG2" s="145"/>
      <c r="KH2" s="145"/>
      <c r="KI2" s="145"/>
      <c r="KJ2" s="145"/>
      <c r="KK2" s="145"/>
      <c r="KL2" s="145"/>
      <c r="KM2" s="145"/>
      <c r="KN2" s="145"/>
      <c r="KO2" s="145"/>
      <c r="KP2" s="145"/>
      <c r="KQ2" s="145"/>
      <c r="KR2" s="145"/>
      <c r="KS2" s="145"/>
      <c r="KT2" s="145"/>
      <c r="KU2" s="145"/>
      <c r="KV2" s="145"/>
      <c r="KW2" s="145"/>
      <c r="KX2" s="145"/>
      <c r="KY2" s="145"/>
      <c r="KZ2" s="145"/>
      <c r="LA2" s="145"/>
      <c r="LB2" s="145"/>
      <c r="LC2" s="145"/>
      <c r="LD2" s="145"/>
      <c r="LE2" s="145"/>
      <c r="LF2" s="145"/>
      <c r="LG2" s="145"/>
      <c r="LH2" s="145"/>
      <c r="LI2" s="145"/>
      <c r="LJ2" s="145"/>
      <c r="LK2" s="145"/>
      <c r="LL2" s="145"/>
      <c r="LM2" s="145"/>
      <c r="LN2" s="145"/>
      <c r="LO2" s="145"/>
      <c r="LP2" s="145"/>
      <c r="LQ2" s="145"/>
      <c r="LR2" s="145"/>
      <c r="LS2" s="145"/>
      <c r="LT2" s="145"/>
      <c r="LU2" s="145"/>
      <c r="LV2" s="145"/>
      <c r="LW2" s="145"/>
      <c r="LX2" s="145"/>
      <c r="LY2" s="145"/>
      <c r="LZ2" s="145"/>
      <c r="MA2" s="145"/>
      <c r="MB2" s="145"/>
      <c r="MC2" s="145"/>
      <c r="MD2" s="145"/>
      <c r="ME2" s="145"/>
      <c r="MF2" s="145"/>
      <c r="MG2" s="145"/>
      <c r="MH2" s="145"/>
      <c r="MI2" s="145"/>
      <c r="MJ2" s="145"/>
      <c r="MK2" s="145"/>
      <c r="ML2" s="145"/>
      <c r="MM2" s="145"/>
      <c r="MN2" s="145"/>
      <c r="MO2" s="145"/>
      <c r="MP2" s="145"/>
      <c r="MQ2" s="145"/>
      <c r="MR2" s="145"/>
      <c r="MS2" s="145"/>
      <c r="MT2" s="145"/>
      <c r="MU2" s="145"/>
      <c r="MV2" s="145"/>
      <c r="MW2" s="145"/>
      <c r="MX2" s="145"/>
      <c r="MY2" s="145"/>
      <c r="MZ2" s="145"/>
      <c r="NA2" s="145"/>
      <c r="NB2" s="145"/>
      <c r="NC2" s="145"/>
      <c r="ND2" s="145"/>
      <c r="NE2" s="145"/>
      <c r="NF2" s="145"/>
      <c r="NG2" s="145"/>
      <c r="NH2" s="145"/>
      <c r="NI2" s="145"/>
      <c r="NJ2" s="145"/>
      <c r="NK2" s="145"/>
      <c r="NL2" s="145"/>
      <c r="NM2" s="145"/>
      <c r="NN2" s="145"/>
      <c r="NO2" s="145"/>
      <c r="NP2" s="145"/>
      <c r="NQ2" s="145"/>
      <c r="NR2" s="145"/>
      <c r="NS2" s="145"/>
      <c r="NT2" s="145"/>
      <c r="NU2" s="145"/>
      <c r="NV2" s="145"/>
      <c r="NW2" s="145"/>
      <c r="NX2" s="145"/>
    </row>
    <row r="3" spans="1:388" ht="9.75" customHeight="1" x14ac:dyDescent="0.15">
      <c r="A3" s="2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  <c r="KW3" s="145"/>
      <c r="KX3" s="145"/>
      <c r="KY3" s="145"/>
      <c r="KZ3" s="145"/>
      <c r="LA3" s="145"/>
      <c r="LB3" s="145"/>
      <c r="LC3" s="145"/>
      <c r="LD3" s="145"/>
      <c r="LE3" s="145"/>
      <c r="LF3" s="145"/>
      <c r="LG3" s="145"/>
      <c r="LH3" s="145"/>
      <c r="LI3" s="145"/>
      <c r="LJ3" s="145"/>
      <c r="LK3" s="145"/>
      <c r="LL3" s="145"/>
      <c r="LM3" s="145"/>
      <c r="LN3" s="145"/>
      <c r="LO3" s="145"/>
      <c r="LP3" s="145"/>
      <c r="LQ3" s="145"/>
      <c r="LR3" s="145"/>
      <c r="LS3" s="145"/>
      <c r="LT3" s="145"/>
      <c r="LU3" s="145"/>
      <c r="LV3" s="145"/>
      <c r="LW3" s="145"/>
      <c r="LX3" s="145"/>
      <c r="LY3" s="145"/>
      <c r="LZ3" s="145"/>
      <c r="MA3" s="145"/>
      <c r="MB3" s="145"/>
      <c r="MC3" s="145"/>
      <c r="MD3" s="145"/>
      <c r="ME3" s="145"/>
      <c r="MF3" s="145"/>
      <c r="MG3" s="145"/>
      <c r="MH3" s="145"/>
      <c r="MI3" s="145"/>
      <c r="MJ3" s="145"/>
      <c r="MK3" s="145"/>
      <c r="ML3" s="145"/>
      <c r="MM3" s="145"/>
      <c r="MN3" s="145"/>
      <c r="MO3" s="145"/>
      <c r="MP3" s="145"/>
      <c r="MQ3" s="145"/>
      <c r="MR3" s="145"/>
      <c r="MS3" s="145"/>
      <c r="MT3" s="145"/>
      <c r="MU3" s="145"/>
      <c r="MV3" s="145"/>
      <c r="MW3" s="145"/>
      <c r="MX3" s="145"/>
      <c r="MY3" s="145"/>
      <c r="MZ3" s="145"/>
      <c r="NA3" s="145"/>
      <c r="NB3" s="145"/>
      <c r="NC3" s="145"/>
      <c r="ND3" s="145"/>
      <c r="NE3" s="145"/>
      <c r="NF3" s="145"/>
      <c r="NG3" s="145"/>
      <c r="NH3" s="145"/>
      <c r="NI3" s="145"/>
      <c r="NJ3" s="145"/>
      <c r="NK3" s="145"/>
      <c r="NL3" s="145"/>
      <c r="NM3" s="145"/>
      <c r="NN3" s="145"/>
      <c r="NO3" s="145"/>
      <c r="NP3" s="145"/>
      <c r="NQ3" s="145"/>
      <c r="NR3" s="145"/>
      <c r="NS3" s="145"/>
      <c r="NT3" s="145"/>
      <c r="NU3" s="145"/>
      <c r="NV3" s="145"/>
      <c r="NW3" s="145"/>
      <c r="NX3" s="145"/>
    </row>
    <row r="4" spans="1:388" ht="9.75" customHeight="1" x14ac:dyDescent="0.15">
      <c r="A4" s="2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145"/>
      <c r="JZ4" s="145"/>
      <c r="KA4" s="145"/>
      <c r="KB4" s="145"/>
      <c r="KC4" s="145"/>
      <c r="KD4" s="145"/>
      <c r="KE4" s="145"/>
      <c r="KF4" s="145"/>
      <c r="KG4" s="145"/>
      <c r="KH4" s="145"/>
      <c r="KI4" s="145"/>
      <c r="KJ4" s="145"/>
      <c r="KK4" s="145"/>
      <c r="KL4" s="145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45"/>
      <c r="KZ4" s="145"/>
      <c r="LA4" s="145"/>
      <c r="LB4" s="145"/>
      <c r="LC4" s="145"/>
      <c r="LD4" s="145"/>
      <c r="LE4" s="145"/>
      <c r="LF4" s="145"/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145"/>
      <c r="MW4" s="145"/>
      <c r="MX4" s="145"/>
      <c r="MY4" s="145"/>
      <c r="MZ4" s="145"/>
      <c r="NA4" s="145"/>
      <c r="NB4" s="145"/>
      <c r="NC4" s="145"/>
      <c r="ND4" s="145"/>
      <c r="NE4" s="145"/>
      <c r="NF4" s="145"/>
      <c r="NG4" s="145"/>
      <c r="NH4" s="145"/>
      <c r="NI4" s="145"/>
      <c r="NJ4" s="145"/>
      <c r="NK4" s="145"/>
      <c r="NL4" s="145"/>
      <c r="NM4" s="145"/>
      <c r="NN4" s="145"/>
      <c r="NO4" s="145"/>
      <c r="NP4" s="145"/>
      <c r="NQ4" s="145"/>
      <c r="NR4" s="145"/>
      <c r="NS4" s="145"/>
      <c r="NT4" s="145"/>
      <c r="NU4" s="145"/>
      <c r="NV4" s="145"/>
      <c r="NW4" s="145"/>
      <c r="NX4" s="145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146" t="str">
        <f>データ!H6</f>
        <v>和歌山県那智勝浦町　温泉病院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146"/>
      <c r="FR6" s="146"/>
      <c r="FS6" s="146"/>
      <c r="FT6" s="146"/>
      <c r="FU6" s="146"/>
      <c r="FV6" s="146"/>
      <c r="FW6" s="146"/>
      <c r="FX6" s="146"/>
      <c r="FY6" s="146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0" t="s">
        <v>9</v>
      </c>
      <c r="NK7" s="141"/>
      <c r="NL7" s="141"/>
      <c r="NM7" s="141"/>
      <c r="NN7" s="141"/>
      <c r="NO7" s="141"/>
      <c r="NP7" s="141"/>
      <c r="NQ7" s="141"/>
      <c r="NR7" s="141"/>
      <c r="NS7" s="141"/>
      <c r="NT7" s="141"/>
      <c r="NU7" s="141"/>
      <c r="NV7" s="141"/>
      <c r="NW7" s="142"/>
      <c r="NX7" s="3"/>
    </row>
    <row r="8" spans="1:388" ht="18.75" customHeight="1" x14ac:dyDescent="0.15">
      <c r="A8" s="2"/>
      <c r="B8" s="124" t="str">
        <f>データ!K6</f>
        <v>当然財務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100床以上～200床未満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非設置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120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3" t="s">
        <v>10</v>
      </c>
      <c r="NK8" s="144"/>
      <c r="NL8" s="136" t="s">
        <v>11</v>
      </c>
      <c r="NM8" s="136"/>
      <c r="NN8" s="136"/>
      <c r="NO8" s="136"/>
      <c r="NP8" s="136"/>
      <c r="NQ8" s="136"/>
      <c r="NR8" s="136"/>
      <c r="NS8" s="136"/>
      <c r="NT8" s="136"/>
      <c r="NU8" s="136"/>
      <c r="NV8" s="136"/>
      <c r="NW8" s="137"/>
      <c r="NX8" s="3"/>
    </row>
    <row r="9" spans="1:388" ht="18.75" customHeight="1" x14ac:dyDescent="0.15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8" t="s">
        <v>20</v>
      </c>
      <c r="NK9" s="139"/>
      <c r="NL9" s="132" t="s">
        <v>21</v>
      </c>
      <c r="NM9" s="132"/>
      <c r="NN9" s="132"/>
      <c r="NO9" s="132"/>
      <c r="NP9" s="132"/>
      <c r="NQ9" s="132"/>
      <c r="NR9" s="132"/>
      <c r="NS9" s="132"/>
      <c r="NT9" s="132"/>
      <c r="NU9" s="132"/>
      <c r="NV9" s="132"/>
      <c r="NW9" s="133"/>
      <c r="NX9" s="3"/>
    </row>
    <row r="10" spans="1:388" ht="18.75" customHeight="1" x14ac:dyDescent="0.15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7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ド 透 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120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4" t="s">
        <v>22</v>
      </c>
      <c r="NK10" s="135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15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108">
        <f>データ!U6</f>
        <v>13468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9261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第２種該当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-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120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120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15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5"/>
      <c r="NJ14" s="95" t="s">
        <v>34</v>
      </c>
      <c r="NK14" s="95"/>
      <c r="NL14" s="95"/>
      <c r="NM14" s="95"/>
      <c r="NN14" s="95"/>
      <c r="NO14" s="95"/>
      <c r="NP14" s="95"/>
      <c r="NQ14" s="95"/>
      <c r="NR14" s="95"/>
      <c r="NS14" s="95"/>
      <c r="NT14" s="95"/>
      <c r="NU14" s="95"/>
      <c r="NV14" s="95"/>
      <c r="NW14" s="95"/>
      <c r="NX14" s="95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5"/>
      <c r="NK15" s="95"/>
      <c r="NL15" s="95"/>
      <c r="NM15" s="95"/>
      <c r="NN15" s="95"/>
      <c r="NO15" s="95"/>
      <c r="NP15" s="95"/>
      <c r="NQ15" s="95"/>
      <c r="NR15" s="95"/>
      <c r="NS15" s="95"/>
      <c r="NT15" s="95"/>
      <c r="NU15" s="95"/>
      <c r="NV15" s="95"/>
      <c r="NW15" s="95"/>
      <c r="NX15" s="95"/>
    </row>
    <row r="16" spans="1:388" ht="13.5" customHeight="1" x14ac:dyDescent="0.15">
      <c r="A16" s="7"/>
      <c r="B16" s="8"/>
      <c r="C16" s="9"/>
      <c r="D16" s="9"/>
      <c r="E16" s="9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9"/>
      <c r="NF16" s="9"/>
      <c r="NG16" s="9"/>
      <c r="NH16" s="10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15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1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1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15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5" t="s">
        <v>44</v>
      </c>
      <c r="NK20" s="95"/>
      <c r="NL20" s="95"/>
      <c r="NM20" s="95"/>
      <c r="NN20" s="95"/>
      <c r="NO20" s="95"/>
      <c r="NP20" s="95"/>
      <c r="NQ20" s="95"/>
      <c r="NR20" s="95"/>
      <c r="NS20" s="95"/>
      <c r="NT20" s="95"/>
      <c r="NU20" s="95"/>
      <c r="NV20" s="95"/>
      <c r="NW20" s="95"/>
      <c r="NX20" s="95"/>
      <c r="OC20" s="16" t="s">
        <v>45</v>
      </c>
    </row>
    <row r="21" spans="1:393" ht="13.5" customHeight="1" x14ac:dyDescent="0.15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6"/>
      <c r="NK21" s="96"/>
      <c r="NL21" s="96"/>
      <c r="NM21" s="96"/>
      <c r="NN21" s="96"/>
      <c r="NO21" s="96"/>
      <c r="NP21" s="96"/>
      <c r="NQ21" s="96"/>
      <c r="NR21" s="96"/>
      <c r="NS21" s="96"/>
      <c r="NT21" s="96"/>
      <c r="NU21" s="96"/>
      <c r="NV21" s="96"/>
      <c r="NW21" s="96"/>
      <c r="NX21" s="96"/>
      <c r="OC21" s="16" t="s">
        <v>46</v>
      </c>
    </row>
    <row r="22" spans="1:393" ht="13.5" customHeight="1" x14ac:dyDescent="0.15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188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15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89"/>
      <c r="NK23" s="90"/>
      <c r="NL23" s="90"/>
      <c r="NM23" s="90"/>
      <c r="NN23" s="90"/>
      <c r="NO23" s="90"/>
      <c r="NP23" s="90"/>
      <c r="NQ23" s="90"/>
      <c r="NR23" s="90"/>
      <c r="NS23" s="90"/>
      <c r="NT23" s="90"/>
      <c r="NU23" s="90"/>
      <c r="NV23" s="90"/>
      <c r="NW23" s="90"/>
      <c r="NX23" s="91"/>
      <c r="OC23" s="16" t="s">
        <v>48</v>
      </c>
    </row>
    <row r="24" spans="1:393" ht="13.5" customHeight="1" x14ac:dyDescent="0.15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89"/>
      <c r="NK24" s="90"/>
      <c r="NL24" s="90"/>
      <c r="NM24" s="90"/>
      <c r="NN24" s="90"/>
      <c r="NO24" s="90"/>
      <c r="NP24" s="90"/>
      <c r="NQ24" s="90"/>
      <c r="NR24" s="90"/>
      <c r="NS24" s="90"/>
      <c r="NT24" s="90"/>
      <c r="NU24" s="90"/>
      <c r="NV24" s="90"/>
      <c r="NW24" s="90"/>
      <c r="NX24" s="91"/>
      <c r="OC24" s="16" t="s">
        <v>49</v>
      </c>
    </row>
    <row r="25" spans="1:393" ht="13.5" customHeight="1" x14ac:dyDescent="0.15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89"/>
      <c r="NK25" s="90"/>
      <c r="NL25" s="90"/>
      <c r="NM25" s="90"/>
      <c r="NN25" s="90"/>
      <c r="NO25" s="90"/>
      <c r="NP25" s="90"/>
      <c r="NQ25" s="90"/>
      <c r="NR25" s="90"/>
      <c r="NS25" s="90"/>
      <c r="NT25" s="90"/>
      <c r="NU25" s="90"/>
      <c r="NV25" s="90"/>
      <c r="NW25" s="90"/>
      <c r="NX25" s="91"/>
      <c r="OC25" s="16" t="s">
        <v>50</v>
      </c>
    </row>
    <row r="26" spans="1:393" ht="13.5" customHeight="1" x14ac:dyDescent="0.15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89"/>
      <c r="NK26" s="90"/>
      <c r="NL26" s="90"/>
      <c r="NM26" s="90"/>
      <c r="NN26" s="90"/>
      <c r="NO26" s="90"/>
      <c r="NP26" s="90"/>
      <c r="NQ26" s="90"/>
      <c r="NR26" s="90"/>
      <c r="NS26" s="90"/>
      <c r="NT26" s="90"/>
      <c r="NU26" s="90"/>
      <c r="NV26" s="90"/>
      <c r="NW26" s="90"/>
      <c r="NX26" s="91"/>
      <c r="OC26" s="16" t="s">
        <v>51</v>
      </c>
    </row>
    <row r="27" spans="1:393" ht="13.5" customHeight="1" x14ac:dyDescent="0.15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89"/>
      <c r="NK27" s="90"/>
      <c r="NL27" s="90"/>
      <c r="NM27" s="90"/>
      <c r="NN27" s="90"/>
      <c r="NO27" s="90"/>
      <c r="NP27" s="90"/>
      <c r="NQ27" s="90"/>
      <c r="NR27" s="90"/>
      <c r="NS27" s="90"/>
      <c r="NT27" s="90"/>
      <c r="NU27" s="90"/>
      <c r="NV27" s="90"/>
      <c r="NW27" s="90"/>
      <c r="NX27" s="91"/>
      <c r="OC27" s="16" t="s">
        <v>52</v>
      </c>
    </row>
    <row r="28" spans="1:393" ht="13.5" customHeight="1" x14ac:dyDescent="0.15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89"/>
      <c r="NK28" s="90"/>
      <c r="NL28" s="90"/>
      <c r="NM28" s="90"/>
      <c r="NN28" s="90"/>
      <c r="NO28" s="90"/>
      <c r="NP28" s="90"/>
      <c r="NQ28" s="90"/>
      <c r="NR28" s="90"/>
      <c r="NS28" s="90"/>
      <c r="NT28" s="90"/>
      <c r="NU28" s="90"/>
      <c r="NV28" s="90"/>
      <c r="NW28" s="90"/>
      <c r="NX28" s="91"/>
      <c r="OC28" s="16" t="s">
        <v>53</v>
      </c>
    </row>
    <row r="29" spans="1:393" ht="13.5" customHeight="1" x14ac:dyDescent="0.15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89"/>
      <c r="NK29" s="90"/>
      <c r="NL29" s="90"/>
      <c r="NM29" s="90"/>
      <c r="NN29" s="90"/>
      <c r="NO29" s="90"/>
      <c r="NP29" s="90"/>
      <c r="NQ29" s="90"/>
      <c r="NR29" s="90"/>
      <c r="NS29" s="90"/>
      <c r="NT29" s="90"/>
      <c r="NU29" s="90"/>
      <c r="NV29" s="90"/>
      <c r="NW29" s="90"/>
      <c r="NX29" s="91"/>
      <c r="OC29" s="16" t="s">
        <v>54</v>
      </c>
    </row>
    <row r="30" spans="1:393" ht="13.5" customHeight="1" x14ac:dyDescent="0.15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89"/>
      <c r="NK30" s="90"/>
      <c r="NL30" s="90"/>
      <c r="NM30" s="90"/>
      <c r="NN30" s="90"/>
      <c r="NO30" s="90"/>
      <c r="NP30" s="90"/>
      <c r="NQ30" s="90"/>
      <c r="NR30" s="90"/>
      <c r="NS30" s="90"/>
      <c r="NT30" s="90"/>
      <c r="NU30" s="90"/>
      <c r="NV30" s="90"/>
      <c r="NW30" s="90"/>
      <c r="NX30" s="91"/>
      <c r="OC30" s="16" t="s">
        <v>55</v>
      </c>
    </row>
    <row r="31" spans="1:393" ht="13.5" customHeight="1" x14ac:dyDescent="0.15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89"/>
      <c r="NK31" s="90"/>
      <c r="NL31" s="90"/>
      <c r="NM31" s="90"/>
      <c r="NN31" s="90"/>
      <c r="NO31" s="90"/>
      <c r="NP31" s="90"/>
      <c r="NQ31" s="90"/>
      <c r="NR31" s="90"/>
      <c r="NS31" s="90"/>
      <c r="NT31" s="90"/>
      <c r="NU31" s="90"/>
      <c r="NV31" s="90"/>
      <c r="NW31" s="90"/>
      <c r="NX31" s="91"/>
      <c r="OC31" s="16" t="s">
        <v>56</v>
      </c>
    </row>
    <row r="32" spans="1:393" ht="13.5" customHeight="1" x14ac:dyDescent="0.15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89"/>
      <c r="NK32" s="90"/>
      <c r="NL32" s="90"/>
      <c r="NM32" s="90"/>
      <c r="NN32" s="90"/>
      <c r="NO32" s="90"/>
      <c r="NP32" s="90"/>
      <c r="NQ32" s="90"/>
      <c r="NR32" s="90"/>
      <c r="NS32" s="90"/>
      <c r="NT32" s="90"/>
      <c r="NU32" s="90"/>
      <c r="NV32" s="90"/>
      <c r="NW32" s="90"/>
      <c r="NX32" s="91"/>
      <c r="OC32" s="16" t="s">
        <v>57</v>
      </c>
    </row>
    <row r="33" spans="1:393" ht="13.5" customHeight="1" x14ac:dyDescent="0.15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103.7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107.8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105.3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96.9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90.6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85.7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79.599999999999994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84.8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84.2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80.599999999999994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83.7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77.599999999999994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82.9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82.3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78.599999999999994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90.6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81.2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81.599999999999994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85.8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84.6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89"/>
      <c r="NK33" s="90"/>
      <c r="NL33" s="90"/>
      <c r="NM33" s="90"/>
      <c r="NN33" s="90"/>
      <c r="NO33" s="90"/>
      <c r="NP33" s="90"/>
      <c r="NQ33" s="90"/>
      <c r="NR33" s="90"/>
      <c r="NS33" s="90"/>
      <c r="NT33" s="90"/>
      <c r="NU33" s="90"/>
      <c r="NV33" s="90"/>
      <c r="NW33" s="90"/>
      <c r="NX33" s="91"/>
      <c r="OC33" s="16" t="s">
        <v>59</v>
      </c>
    </row>
    <row r="34" spans="1:393" ht="13.5" customHeight="1" x14ac:dyDescent="0.15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100.6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105.9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104.3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96.3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80.7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82.2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81.7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81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79.7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77.099999999999994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78.599999999999994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78.099999999999994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77.5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76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65.8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65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63.3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64.7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67.900000000000006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2"/>
      <c r="NK34" s="93"/>
      <c r="NL34" s="93"/>
      <c r="NM34" s="93"/>
      <c r="NN34" s="93"/>
      <c r="NO34" s="93"/>
      <c r="NP34" s="93"/>
      <c r="NQ34" s="93"/>
      <c r="NR34" s="93"/>
      <c r="NS34" s="93"/>
      <c r="NT34" s="93"/>
      <c r="NU34" s="93"/>
      <c r="NV34" s="93"/>
      <c r="NW34" s="93"/>
      <c r="NX34" s="94"/>
      <c r="OC34" s="16" t="s">
        <v>61</v>
      </c>
    </row>
    <row r="35" spans="1:393" ht="13.5" customHeight="1" x14ac:dyDescent="0.15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5" t="s">
        <v>62</v>
      </c>
      <c r="NK35" s="95"/>
      <c r="NL35" s="95"/>
      <c r="NM35" s="95"/>
      <c r="NN35" s="95"/>
      <c r="NO35" s="95"/>
      <c r="NP35" s="95"/>
      <c r="NQ35" s="95"/>
      <c r="NR35" s="95"/>
      <c r="NS35" s="95"/>
      <c r="NT35" s="95"/>
      <c r="NU35" s="95"/>
      <c r="NV35" s="95"/>
      <c r="NW35" s="95"/>
      <c r="NX35" s="95"/>
      <c r="OC35" s="16" t="s">
        <v>63</v>
      </c>
    </row>
    <row r="36" spans="1:393" ht="13.5" customHeight="1" x14ac:dyDescent="0.15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6"/>
      <c r="NK36" s="96"/>
      <c r="NL36" s="96"/>
      <c r="NM36" s="96"/>
      <c r="NN36" s="96"/>
      <c r="NO36" s="96"/>
      <c r="NP36" s="96"/>
      <c r="NQ36" s="96"/>
      <c r="NR36" s="96"/>
      <c r="NS36" s="96"/>
      <c r="NT36" s="96"/>
      <c r="NU36" s="96"/>
      <c r="NV36" s="96"/>
      <c r="NW36" s="96"/>
      <c r="NX36" s="96"/>
      <c r="OC36" s="16" t="s">
        <v>64</v>
      </c>
    </row>
    <row r="37" spans="1:393" ht="13.5" customHeight="1" x14ac:dyDescent="0.15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15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15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89" t="s">
        <v>189</v>
      </c>
      <c r="NK39" s="90"/>
      <c r="NL39" s="90"/>
      <c r="NM39" s="90"/>
      <c r="NN39" s="90"/>
      <c r="NO39" s="90"/>
      <c r="NP39" s="90"/>
      <c r="NQ39" s="90"/>
      <c r="NR39" s="90"/>
      <c r="NS39" s="90"/>
      <c r="NT39" s="90"/>
      <c r="NU39" s="90"/>
      <c r="NV39" s="90"/>
      <c r="NW39" s="90"/>
      <c r="NX39" s="91"/>
      <c r="OC39" s="16" t="s">
        <v>68</v>
      </c>
    </row>
    <row r="40" spans="1:393" ht="13.5" customHeight="1" x14ac:dyDescent="0.15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89"/>
      <c r="NK40" s="90"/>
      <c r="NL40" s="90"/>
      <c r="NM40" s="90"/>
      <c r="NN40" s="90"/>
      <c r="NO40" s="90"/>
      <c r="NP40" s="90"/>
      <c r="NQ40" s="90"/>
      <c r="NR40" s="90"/>
      <c r="NS40" s="90"/>
      <c r="NT40" s="90"/>
      <c r="NU40" s="90"/>
      <c r="NV40" s="90"/>
      <c r="NW40" s="90"/>
      <c r="NX40" s="91"/>
      <c r="OC40" s="16" t="s">
        <v>69</v>
      </c>
    </row>
    <row r="41" spans="1:393" ht="13.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89"/>
      <c r="NK41" s="90"/>
      <c r="NL41" s="90"/>
      <c r="NM41" s="90"/>
      <c r="NN41" s="90"/>
      <c r="NO41" s="90"/>
      <c r="NP41" s="90"/>
      <c r="NQ41" s="90"/>
      <c r="NR41" s="90"/>
      <c r="NS41" s="90"/>
      <c r="NT41" s="90"/>
      <c r="NU41" s="90"/>
      <c r="NV41" s="90"/>
      <c r="NW41" s="90"/>
      <c r="NX41" s="91"/>
      <c r="OC41" s="16" t="s">
        <v>70</v>
      </c>
    </row>
    <row r="42" spans="1:393" ht="13.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89"/>
      <c r="NK42" s="90"/>
      <c r="NL42" s="90"/>
      <c r="NM42" s="90"/>
      <c r="NN42" s="90"/>
      <c r="NO42" s="90"/>
      <c r="NP42" s="90"/>
      <c r="NQ42" s="90"/>
      <c r="NR42" s="90"/>
      <c r="NS42" s="90"/>
      <c r="NT42" s="90"/>
      <c r="NU42" s="90"/>
      <c r="NV42" s="90"/>
      <c r="NW42" s="90"/>
      <c r="NX42" s="91"/>
      <c r="OC42" s="16" t="s">
        <v>71</v>
      </c>
    </row>
    <row r="43" spans="1:393" ht="13.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89"/>
      <c r="NK43" s="90"/>
      <c r="NL43" s="90"/>
      <c r="NM43" s="90"/>
      <c r="NN43" s="90"/>
      <c r="NO43" s="90"/>
      <c r="NP43" s="90"/>
      <c r="NQ43" s="90"/>
      <c r="NR43" s="90"/>
      <c r="NS43" s="90"/>
      <c r="NT43" s="90"/>
      <c r="NU43" s="90"/>
      <c r="NV43" s="90"/>
      <c r="NW43" s="90"/>
      <c r="NX43" s="91"/>
      <c r="OC43" s="16" t="s">
        <v>72</v>
      </c>
    </row>
    <row r="44" spans="1:393" ht="13.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89"/>
      <c r="NK44" s="90"/>
      <c r="NL44" s="90"/>
      <c r="NM44" s="90"/>
      <c r="NN44" s="90"/>
      <c r="NO44" s="90"/>
      <c r="NP44" s="90"/>
      <c r="NQ44" s="90"/>
      <c r="NR44" s="90"/>
      <c r="NS44" s="90"/>
      <c r="NT44" s="90"/>
      <c r="NU44" s="90"/>
      <c r="NV44" s="90"/>
      <c r="NW44" s="90"/>
      <c r="NX44" s="91"/>
      <c r="OC44" s="16" t="s">
        <v>73</v>
      </c>
    </row>
    <row r="45" spans="1:393" ht="13.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89"/>
      <c r="NK45" s="90"/>
      <c r="NL45" s="90"/>
      <c r="NM45" s="90"/>
      <c r="NN45" s="90"/>
      <c r="NO45" s="90"/>
      <c r="NP45" s="90"/>
      <c r="NQ45" s="90"/>
      <c r="NR45" s="90"/>
      <c r="NS45" s="90"/>
      <c r="NT45" s="90"/>
      <c r="NU45" s="90"/>
      <c r="NV45" s="90"/>
      <c r="NW45" s="90"/>
      <c r="NX45" s="91"/>
      <c r="OC45" s="16" t="s">
        <v>74</v>
      </c>
    </row>
    <row r="46" spans="1:393" ht="13.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89"/>
      <c r="NK46" s="90"/>
      <c r="NL46" s="90"/>
      <c r="NM46" s="90"/>
      <c r="NN46" s="90"/>
      <c r="NO46" s="90"/>
      <c r="NP46" s="90"/>
      <c r="NQ46" s="90"/>
      <c r="NR46" s="90"/>
      <c r="NS46" s="90"/>
      <c r="NT46" s="90"/>
      <c r="NU46" s="90"/>
      <c r="NV46" s="90"/>
      <c r="NW46" s="90"/>
      <c r="NX46" s="91"/>
      <c r="OC46" s="16" t="s">
        <v>75</v>
      </c>
    </row>
    <row r="47" spans="1:393" ht="13.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89"/>
      <c r="NK47" s="90"/>
      <c r="NL47" s="90"/>
      <c r="NM47" s="90"/>
      <c r="NN47" s="90"/>
      <c r="NO47" s="90"/>
      <c r="NP47" s="90"/>
      <c r="NQ47" s="90"/>
      <c r="NR47" s="90"/>
      <c r="NS47" s="90"/>
      <c r="NT47" s="90"/>
      <c r="NU47" s="90"/>
      <c r="NV47" s="90"/>
      <c r="NW47" s="90"/>
      <c r="NX47" s="91"/>
      <c r="OC47" s="16" t="s">
        <v>76</v>
      </c>
    </row>
    <row r="48" spans="1:393" ht="13.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89"/>
      <c r="NK48" s="90"/>
      <c r="NL48" s="90"/>
      <c r="NM48" s="90"/>
      <c r="NN48" s="90"/>
      <c r="NO48" s="90"/>
      <c r="NP48" s="90"/>
      <c r="NQ48" s="90"/>
      <c r="NR48" s="90"/>
      <c r="NS48" s="90"/>
      <c r="NT48" s="90"/>
      <c r="NU48" s="90"/>
      <c r="NV48" s="90"/>
      <c r="NW48" s="90"/>
      <c r="NX48" s="91"/>
      <c r="OC48" s="16" t="s">
        <v>77</v>
      </c>
    </row>
    <row r="49" spans="1:393" ht="13.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89"/>
      <c r="NK49" s="90"/>
      <c r="NL49" s="90"/>
      <c r="NM49" s="90"/>
      <c r="NN49" s="90"/>
      <c r="NO49" s="90"/>
      <c r="NP49" s="90"/>
      <c r="NQ49" s="90"/>
      <c r="NR49" s="90"/>
      <c r="NS49" s="90"/>
      <c r="NT49" s="90"/>
      <c r="NU49" s="90"/>
      <c r="NV49" s="90"/>
      <c r="NW49" s="90"/>
      <c r="NX49" s="91"/>
      <c r="OC49" s="16" t="s">
        <v>78</v>
      </c>
    </row>
    <row r="50" spans="1:393" ht="13.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89"/>
      <c r="NK50" s="90"/>
      <c r="NL50" s="90"/>
      <c r="NM50" s="90"/>
      <c r="NN50" s="90"/>
      <c r="NO50" s="90"/>
      <c r="NP50" s="90"/>
      <c r="NQ50" s="90"/>
      <c r="NR50" s="90"/>
      <c r="NS50" s="90"/>
      <c r="NT50" s="90"/>
      <c r="NU50" s="90"/>
      <c r="NV50" s="90"/>
      <c r="NW50" s="90"/>
      <c r="NX50" s="91"/>
      <c r="OC50" s="16" t="s">
        <v>79</v>
      </c>
    </row>
    <row r="51" spans="1:393" ht="13.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2"/>
      <c r="NK51" s="93"/>
      <c r="NL51" s="93"/>
      <c r="NM51" s="93"/>
      <c r="NN51" s="93"/>
      <c r="NO51" s="93"/>
      <c r="NP51" s="93"/>
      <c r="NQ51" s="93"/>
      <c r="NR51" s="93"/>
      <c r="NS51" s="93"/>
      <c r="NT51" s="93"/>
      <c r="NU51" s="93"/>
      <c r="NV51" s="93"/>
      <c r="NW51" s="93"/>
      <c r="NX51" s="94"/>
      <c r="OC51" s="16" t="s">
        <v>80</v>
      </c>
    </row>
    <row r="52" spans="1:393" ht="13.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15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15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89" t="s">
        <v>190</v>
      </c>
      <c r="NK54" s="90"/>
      <c r="NL54" s="90"/>
      <c r="NM54" s="90"/>
      <c r="NN54" s="90"/>
      <c r="NO54" s="90"/>
      <c r="NP54" s="90"/>
      <c r="NQ54" s="90"/>
      <c r="NR54" s="90"/>
      <c r="NS54" s="90"/>
      <c r="NT54" s="90"/>
      <c r="NU54" s="90"/>
      <c r="NV54" s="90"/>
      <c r="NW54" s="90"/>
      <c r="NX54" s="91"/>
      <c r="OC54" s="16" t="s">
        <v>84</v>
      </c>
    </row>
    <row r="55" spans="1:393" ht="13.5" customHeight="1" x14ac:dyDescent="0.15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34093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35286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37387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34973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34282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11412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12174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12542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12208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12563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64.7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70.5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63.8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66.5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70.8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12.5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13.6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16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15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15.7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89"/>
      <c r="NK55" s="90"/>
      <c r="NL55" s="90"/>
      <c r="NM55" s="90"/>
      <c r="NN55" s="90"/>
      <c r="NO55" s="90"/>
      <c r="NP55" s="90"/>
      <c r="NQ55" s="90"/>
      <c r="NR55" s="90"/>
      <c r="NS55" s="90"/>
      <c r="NT55" s="90"/>
      <c r="NU55" s="90"/>
      <c r="NV55" s="90"/>
      <c r="NW55" s="90"/>
      <c r="NX55" s="91"/>
      <c r="OC55" s="16" t="s">
        <v>85</v>
      </c>
    </row>
    <row r="56" spans="1:393" ht="13.5" customHeight="1" x14ac:dyDescent="0.15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37855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39289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40846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41075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41859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11234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11512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11831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11652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11744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68.5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67.099999999999994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66.900000000000006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68.099999999999994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69.2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17.5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17.3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17.899999999999999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18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18.100000000000001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89"/>
      <c r="NK56" s="90"/>
      <c r="NL56" s="90"/>
      <c r="NM56" s="90"/>
      <c r="NN56" s="90"/>
      <c r="NO56" s="90"/>
      <c r="NP56" s="90"/>
      <c r="NQ56" s="90"/>
      <c r="NR56" s="90"/>
      <c r="NS56" s="90"/>
      <c r="NT56" s="90"/>
      <c r="NU56" s="90"/>
      <c r="NV56" s="90"/>
      <c r="NW56" s="90"/>
      <c r="NX56" s="91"/>
      <c r="OC56" s="16" t="s">
        <v>86</v>
      </c>
    </row>
    <row r="57" spans="1:393" ht="13.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89"/>
      <c r="NK57" s="90"/>
      <c r="NL57" s="90"/>
      <c r="NM57" s="90"/>
      <c r="NN57" s="90"/>
      <c r="NO57" s="90"/>
      <c r="NP57" s="90"/>
      <c r="NQ57" s="90"/>
      <c r="NR57" s="90"/>
      <c r="NS57" s="90"/>
      <c r="NT57" s="90"/>
      <c r="NU57" s="90"/>
      <c r="NV57" s="90"/>
      <c r="NW57" s="90"/>
      <c r="NX57" s="91"/>
      <c r="OC57" s="16" t="s">
        <v>87</v>
      </c>
    </row>
    <row r="58" spans="1:393" ht="13.5" customHeight="1" x14ac:dyDescent="0.15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89"/>
      <c r="NK58" s="90"/>
      <c r="NL58" s="90"/>
      <c r="NM58" s="90"/>
      <c r="NN58" s="90"/>
      <c r="NO58" s="90"/>
      <c r="NP58" s="90"/>
      <c r="NQ58" s="90"/>
      <c r="NR58" s="90"/>
      <c r="NS58" s="90"/>
      <c r="NT58" s="90"/>
      <c r="NU58" s="90"/>
      <c r="NV58" s="90"/>
      <c r="NW58" s="90"/>
      <c r="NX58" s="91"/>
    </row>
    <row r="59" spans="1:393" ht="13.5" customHeight="1" x14ac:dyDescent="0.15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89"/>
      <c r="NK59" s="90"/>
      <c r="NL59" s="90"/>
      <c r="NM59" s="90"/>
      <c r="NN59" s="90"/>
      <c r="NO59" s="90"/>
      <c r="NP59" s="90"/>
      <c r="NQ59" s="90"/>
      <c r="NR59" s="90"/>
      <c r="NS59" s="90"/>
      <c r="NT59" s="90"/>
      <c r="NU59" s="90"/>
      <c r="NV59" s="90"/>
      <c r="NW59" s="90"/>
      <c r="NX59" s="91"/>
    </row>
    <row r="60" spans="1:393" ht="13.5" customHeight="1" x14ac:dyDescent="0.15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89"/>
      <c r="NK60" s="90"/>
      <c r="NL60" s="90"/>
      <c r="NM60" s="90"/>
      <c r="NN60" s="90"/>
      <c r="NO60" s="90"/>
      <c r="NP60" s="90"/>
      <c r="NQ60" s="90"/>
      <c r="NR60" s="90"/>
      <c r="NS60" s="90"/>
      <c r="NT60" s="90"/>
      <c r="NU60" s="90"/>
      <c r="NV60" s="90"/>
      <c r="NW60" s="90"/>
      <c r="NX60" s="91"/>
    </row>
    <row r="61" spans="1:393" ht="13.5" customHeight="1" x14ac:dyDescent="0.15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89"/>
      <c r="NK61" s="90"/>
      <c r="NL61" s="90"/>
      <c r="NM61" s="90"/>
      <c r="NN61" s="90"/>
      <c r="NO61" s="90"/>
      <c r="NP61" s="90"/>
      <c r="NQ61" s="90"/>
      <c r="NR61" s="90"/>
      <c r="NS61" s="90"/>
      <c r="NT61" s="90"/>
      <c r="NU61" s="90"/>
      <c r="NV61" s="90"/>
      <c r="NW61" s="90"/>
      <c r="NX61" s="91"/>
    </row>
    <row r="62" spans="1:393" ht="13.5" customHeight="1" x14ac:dyDescent="0.15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89"/>
      <c r="NK62" s="90"/>
      <c r="NL62" s="90"/>
      <c r="NM62" s="90"/>
      <c r="NN62" s="90"/>
      <c r="NO62" s="90"/>
      <c r="NP62" s="90"/>
      <c r="NQ62" s="90"/>
      <c r="NR62" s="90"/>
      <c r="NS62" s="90"/>
      <c r="NT62" s="90"/>
      <c r="NU62" s="90"/>
      <c r="NV62" s="90"/>
      <c r="NW62" s="90"/>
      <c r="NX62" s="91"/>
    </row>
    <row r="63" spans="1:393" ht="13.5" customHeight="1" x14ac:dyDescent="0.15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89"/>
      <c r="NK63" s="90"/>
      <c r="NL63" s="90"/>
      <c r="NM63" s="90"/>
      <c r="NN63" s="90"/>
      <c r="NO63" s="90"/>
      <c r="NP63" s="90"/>
      <c r="NQ63" s="90"/>
      <c r="NR63" s="90"/>
      <c r="NS63" s="90"/>
      <c r="NT63" s="90"/>
      <c r="NU63" s="90"/>
      <c r="NV63" s="90"/>
      <c r="NW63" s="90"/>
      <c r="NX63" s="91"/>
    </row>
    <row r="64" spans="1:393" ht="13.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89"/>
      <c r="NK64" s="90"/>
      <c r="NL64" s="90"/>
      <c r="NM64" s="90"/>
      <c r="NN64" s="90"/>
      <c r="NO64" s="90"/>
      <c r="NP64" s="90"/>
      <c r="NQ64" s="90"/>
      <c r="NR64" s="90"/>
      <c r="NS64" s="90"/>
      <c r="NT64" s="90"/>
      <c r="NU64" s="90"/>
      <c r="NV64" s="90"/>
      <c r="NW64" s="90"/>
      <c r="NX64" s="91"/>
    </row>
    <row r="65" spans="1:388" ht="13.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89"/>
      <c r="NK65" s="90"/>
      <c r="NL65" s="90"/>
      <c r="NM65" s="90"/>
      <c r="NN65" s="90"/>
      <c r="NO65" s="90"/>
      <c r="NP65" s="90"/>
      <c r="NQ65" s="90"/>
      <c r="NR65" s="90"/>
      <c r="NS65" s="90"/>
      <c r="NT65" s="90"/>
      <c r="NU65" s="90"/>
      <c r="NV65" s="90"/>
      <c r="NW65" s="90"/>
      <c r="NX65" s="91"/>
    </row>
    <row r="66" spans="1:388" ht="13.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89"/>
      <c r="NK66" s="90"/>
      <c r="NL66" s="90"/>
      <c r="NM66" s="90"/>
      <c r="NN66" s="90"/>
      <c r="NO66" s="90"/>
      <c r="NP66" s="90"/>
      <c r="NQ66" s="90"/>
      <c r="NR66" s="90"/>
      <c r="NS66" s="90"/>
      <c r="NT66" s="90"/>
      <c r="NU66" s="90"/>
      <c r="NV66" s="90"/>
      <c r="NW66" s="90"/>
      <c r="NX66" s="91"/>
    </row>
    <row r="67" spans="1:388" ht="13.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2"/>
      <c r="NK67" s="93"/>
      <c r="NL67" s="93"/>
      <c r="NM67" s="93"/>
      <c r="NN67" s="93"/>
      <c r="NO67" s="93"/>
      <c r="NP67" s="93"/>
      <c r="NQ67" s="93"/>
      <c r="NR67" s="93"/>
      <c r="NS67" s="93"/>
      <c r="NT67" s="93"/>
      <c r="NU67" s="93"/>
      <c r="NV67" s="93"/>
      <c r="NW67" s="93"/>
      <c r="NX67" s="94"/>
    </row>
    <row r="68" spans="1:388" ht="13.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15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15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191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15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15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15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45.8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33.700000000000003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22.4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25.8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39.299999999999997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16.399999999999999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21.4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26.7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31.4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33.4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42.5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53.4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64.3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72.3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61.8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38744458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38877100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39004525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39302625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42369375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15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124.2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121.6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118.9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121.9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114.5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56.9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58.1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59.4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59.1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60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72.900000000000006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73.900000000000006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74.3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72.2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42806727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43530781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44196357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45484013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48248884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15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15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15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15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15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15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15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yT6viIyVC3O5RlTNRX35bQcWXeJc57y3Ji4m0fqTb5LUAOJ+gwlCRpfbG5CgUqGcRJkiZ0AHcEdDdnQ5Vf1UmQ==" saltValue="mzmo1JCv3UjrIZNrd0tE6Q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IZ54:JN54"/>
    <mergeCell ref="KF54:KT54"/>
    <mergeCell ref="KU54:LI54"/>
    <mergeCell ref="LJ54:LX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KF55:KT55"/>
    <mergeCell ref="KU55:LI55"/>
    <mergeCell ref="LJ55:LX55"/>
    <mergeCell ref="LY55:MM55"/>
    <mergeCell ref="MN55:NB55"/>
    <mergeCell ref="IZ55:JN55"/>
    <mergeCell ref="JW55:KE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 x14ac:dyDescent="0.15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15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15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15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112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113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114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115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116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117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118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119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120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121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122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123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15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148</v>
      </c>
      <c r="AU5" s="49" t="s">
        <v>159</v>
      </c>
      <c r="AV5" s="49" t="s">
        <v>160</v>
      </c>
      <c r="AW5" s="49" t="s">
        <v>161</v>
      </c>
      <c r="AX5" s="49" t="s">
        <v>162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148</v>
      </c>
      <c r="BF5" s="49" t="s">
        <v>149</v>
      </c>
      <c r="BG5" s="49" t="s">
        <v>150</v>
      </c>
      <c r="BH5" s="49" t="s">
        <v>161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149</v>
      </c>
      <c r="BR5" s="49" t="s">
        <v>150</v>
      </c>
      <c r="BS5" s="49" t="s">
        <v>161</v>
      </c>
      <c r="BT5" s="49" t="s">
        <v>152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149</v>
      </c>
      <c r="CC5" s="49" t="s">
        <v>160</v>
      </c>
      <c r="CD5" s="49" t="s">
        <v>161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163</v>
      </c>
      <c r="CM5" s="49" t="s">
        <v>159</v>
      </c>
      <c r="CN5" s="49" t="s">
        <v>150</v>
      </c>
      <c r="CO5" s="49" t="s">
        <v>164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165</v>
      </c>
      <c r="CY5" s="49" t="s">
        <v>150</v>
      </c>
      <c r="CZ5" s="49" t="s">
        <v>161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149</v>
      </c>
      <c r="DJ5" s="49" t="s">
        <v>150</v>
      </c>
      <c r="DK5" s="49" t="s">
        <v>161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159</v>
      </c>
      <c r="DU5" s="49" t="s">
        <v>150</v>
      </c>
      <c r="DV5" s="49" t="s">
        <v>161</v>
      </c>
      <c r="DW5" s="49" t="s">
        <v>166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149</v>
      </c>
      <c r="EF5" s="49" t="s">
        <v>150</v>
      </c>
      <c r="EG5" s="49" t="s">
        <v>161</v>
      </c>
      <c r="EH5" s="49" t="s">
        <v>166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149</v>
      </c>
      <c r="EQ5" s="49" t="s">
        <v>150</v>
      </c>
      <c r="ER5" s="49" t="s">
        <v>161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167</v>
      </c>
      <c r="EZ5" s="49" t="s">
        <v>148</v>
      </c>
      <c r="FA5" s="49" t="s">
        <v>165</v>
      </c>
      <c r="FB5" s="49" t="s">
        <v>150</v>
      </c>
      <c r="FC5" s="49" t="s">
        <v>161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15">
      <c r="A6" s="35" t="s">
        <v>168</v>
      </c>
      <c r="B6" s="50">
        <f>B8</f>
        <v>2024</v>
      </c>
      <c r="C6" s="50">
        <f t="shared" ref="C6:M6" si="2">C8</f>
        <v>304212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47" t="str">
        <f>IF(H8&lt;&gt;I8,H8,"")&amp;IF(I8&lt;&gt;J8,I8,"")&amp;"　"&amp;J8</f>
        <v>和歌山県那智勝浦町　温泉病院</v>
      </c>
      <c r="I6" s="148"/>
      <c r="J6" s="149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100床以上～200床未満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7</v>
      </c>
      <c r="R6" s="50" t="str">
        <f t="shared" si="3"/>
        <v>-</v>
      </c>
      <c r="S6" s="50" t="str">
        <f t="shared" si="3"/>
        <v>ド 透 訓</v>
      </c>
      <c r="T6" s="50" t="str">
        <f t="shared" si="3"/>
        <v>救</v>
      </c>
      <c r="U6" s="51">
        <f>U8</f>
        <v>13468</v>
      </c>
      <c r="V6" s="51">
        <f>V8</f>
        <v>9261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120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120</v>
      </c>
      <c r="AF6" s="51">
        <f t="shared" si="3"/>
        <v>120</v>
      </c>
      <c r="AG6" s="51" t="str">
        <f t="shared" si="3"/>
        <v>-</v>
      </c>
      <c r="AH6" s="51">
        <f t="shared" si="3"/>
        <v>120</v>
      </c>
      <c r="AI6" s="52">
        <f>IF(AI8="-",NA(),AI8)</f>
        <v>103.7</v>
      </c>
      <c r="AJ6" s="52">
        <f t="shared" ref="AJ6:AR6" si="5">IF(AJ8="-",NA(),AJ8)</f>
        <v>107.8</v>
      </c>
      <c r="AK6" s="52">
        <f t="shared" si="5"/>
        <v>105.3</v>
      </c>
      <c r="AL6" s="52">
        <f t="shared" si="5"/>
        <v>96.9</v>
      </c>
      <c r="AM6" s="52">
        <f t="shared" si="5"/>
        <v>90.6</v>
      </c>
      <c r="AN6" s="52">
        <f t="shared" si="5"/>
        <v>100.6</v>
      </c>
      <c r="AO6" s="52">
        <f t="shared" si="5"/>
        <v>105.9</v>
      </c>
      <c r="AP6" s="52">
        <f t="shared" si="5"/>
        <v>104.3</v>
      </c>
      <c r="AQ6" s="52">
        <f t="shared" si="5"/>
        <v>96.3</v>
      </c>
      <c r="AR6" s="52">
        <f t="shared" si="5"/>
        <v>93</v>
      </c>
      <c r="AS6" s="52" t="str">
        <f>IF(AS8="-","【-】","【"&amp;SUBSTITUTE(TEXT(AS8,"#,##0.0"),"-","△")&amp;"】")</f>
        <v>【93.7】</v>
      </c>
      <c r="AT6" s="52">
        <f>IF(AT8="-",NA(),AT8)</f>
        <v>85.7</v>
      </c>
      <c r="AU6" s="52">
        <f t="shared" ref="AU6:BC6" si="6">IF(AU8="-",NA(),AU8)</f>
        <v>79.599999999999994</v>
      </c>
      <c r="AV6" s="52">
        <f t="shared" si="6"/>
        <v>84.8</v>
      </c>
      <c r="AW6" s="52">
        <f t="shared" si="6"/>
        <v>84.2</v>
      </c>
      <c r="AX6" s="52">
        <f t="shared" si="6"/>
        <v>80.599999999999994</v>
      </c>
      <c r="AY6" s="52">
        <f t="shared" si="6"/>
        <v>80.7</v>
      </c>
      <c r="AZ6" s="52">
        <f t="shared" si="6"/>
        <v>82.2</v>
      </c>
      <c r="BA6" s="52">
        <f t="shared" si="6"/>
        <v>81.7</v>
      </c>
      <c r="BB6" s="52">
        <f t="shared" si="6"/>
        <v>81</v>
      </c>
      <c r="BC6" s="52">
        <f t="shared" si="6"/>
        <v>79.7</v>
      </c>
      <c r="BD6" s="52" t="str">
        <f>IF(BD8="-","【-】","【"&amp;SUBSTITUTE(TEXT(BD8,"#,##0.0"),"-","△")&amp;"】")</f>
        <v>【85.2】</v>
      </c>
      <c r="BE6" s="52">
        <f>IF(BE8="-",NA(),BE8)</f>
        <v>83.7</v>
      </c>
      <c r="BF6" s="52">
        <f t="shared" ref="BF6:BN6" si="7">IF(BF8="-",NA(),BF8)</f>
        <v>77.599999999999994</v>
      </c>
      <c r="BG6" s="52">
        <f t="shared" si="7"/>
        <v>82.9</v>
      </c>
      <c r="BH6" s="52">
        <f t="shared" si="7"/>
        <v>82.3</v>
      </c>
      <c r="BI6" s="52">
        <f t="shared" si="7"/>
        <v>78.599999999999994</v>
      </c>
      <c r="BJ6" s="52">
        <f t="shared" si="7"/>
        <v>77.099999999999994</v>
      </c>
      <c r="BK6" s="52">
        <f t="shared" si="7"/>
        <v>78.599999999999994</v>
      </c>
      <c r="BL6" s="52">
        <f t="shared" si="7"/>
        <v>78.099999999999994</v>
      </c>
      <c r="BM6" s="52">
        <f t="shared" si="7"/>
        <v>77.5</v>
      </c>
      <c r="BN6" s="52">
        <f t="shared" si="7"/>
        <v>76</v>
      </c>
      <c r="BO6" s="52" t="str">
        <f>IF(BO8="-","【-】","【"&amp;SUBSTITUTE(TEXT(BO8,"#,##0.0"),"-","△")&amp;"】")</f>
        <v>【82.6】</v>
      </c>
      <c r="BP6" s="52">
        <f>IF(BP8="-",NA(),BP8)</f>
        <v>90.6</v>
      </c>
      <c r="BQ6" s="52">
        <f t="shared" ref="BQ6:BY6" si="8">IF(BQ8="-",NA(),BQ8)</f>
        <v>81.2</v>
      </c>
      <c r="BR6" s="52">
        <f t="shared" si="8"/>
        <v>81.599999999999994</v>
      </c>
      <c r="BS6" s="52">
        <f t="shared" si="8"/>
        <v>85.8</v>
      </c>
      <c r="BT6" s="52">
        <f t="shared" si="8"/>
        <v>84.6</v>
      </c>
      <c r="BU6" s="52">
        <f t="shared" si="8"/>
        <v>65.8</v>
      </c>
      <c r="BV6" s="52">
        <f t="shared" si="8"/>
        <v>65</v>
      </c>
      <c r="BW6" s="52">
        <f t="shared" si="8"/>
        <v>63.3</v>
      </c>
      <c r="BX6" s="52">
        <f t="shared" si="8"/>
        <v>64.7</v>
      </c>
      <c r="BY6" s="52">
        <f t="shared" si="8"/>
        <v>67.900000000000006</v>
      </c>
      <c r="BZ6" s="52" t="str">
        <f>IF(BZ8="-","【-】","【"&amp;SUBSTITUTE(TEXT(BZ8,"#,##0.0"),"-","△")&amp;"】")</f>
        <v>【70.7】</v>
      </c>
      <c r="CA6" s="53">
        <f>IF(CA8="-",NA(),CA8)</f>
        <v>34093</v>
      </c>
      <c r="CB6" s="53">
        <f t="shared" ref="CB6:CJ6" si="9">IF(CB8="-",NA(),CB8)</f>
        <v>35286</v>
      </c>
      <c r="CC6" s="53">
        <f t="shared" si="9"/>
        <v>37387</v>
      </c>
      <c r="CD6" s="53">
        <f t="shared" si="9"/>
        <v>34973</v>
      </c>
      <c r="CE6" s="53">
        <f t="shared" si="9"/>
        <v>34282</v>
      </c>
      <c r="CF6" s="53">
        <f t="shared" si="9"/>
        <v>37855</v>
      </c>
      <c r="CG6" s="53">
        <f t="shared" si="9"/>
        <v>39289</v>
      </c>
      <c r="CH6" s="53">
        <f t="shared" si="9"/>
        <v>40846</v>
      </c>
      <c r="CI6" s="53">
        <f t="shared" si="9"/>
        <v>41075</v>
      </c>
      <c r="CJ6" s="53">
        <f t="shared" si="9"/>
        <v>41859</v>
      </c>
      <c r="CK6" s="52" t="str">
        <f>IF(CK8="-","【-】","【"&amp;SUBSTITUTE(TEXT(CK8,"#,##0"),"-","△")&amp;"】")</f>
        <v>【63,608】</v>
      </c>
      <c r="CL6" s="53">
        <f>IF(CL8="-",NA(),CL8)</f>
        <v>11412</v>
      </c>
      <c r="CM6" s="53">
        <f t="shared" ref="CM6:CU6" si="10">IF(CM8="-",NA(),CM8)</f>
        <v>12174</v>
      </c>
      <c r="CN6" s="53">
        <f t="shared" si="10"/>
        <v>12542</v>
      </c>
      <c r="CO6" s="53">
        <f t="shared" si="10"/>
        <v>12208</v>
      </c>
      <c r="CP6" s="53">
        <f t="shared" si="10"/>
        <v>12563</v>
      </c>
      <c r="CQ6" s="53">
        <f t="shared" si="10"/>
        <v>11234</v>
      </c>
      <c r="CR6" s="53">
        <f t="shared" si="10"/>
        <v>11512</v>
      </c>
      <c r="CS6" s="53">
        <f t="shared" si="10"/>
        <v>11831</v>
      </c>
      <c r="CT6" s="53">
        <f t="shared" si="10"/>
        <v>11652</v>
      </c>
      <c r="CU6" s="53">
        <f t="shared" si="10"/>
        <v>11744</v>
      </c>
      <c r="CV6" s="52" t="str">
        <f>IF(CV8="-","【-】","【"&amp;SUBSTITUTE(TEXT(CV8,"#,##0"),"-","△")&amp;"】")</f>
        <v>【18,510】</v>
      </c>
      <c r="CW6" s="52">
        <f>IF(CW8="-",NA(),CW8)</f>
        <v>64.7</v>
      </c>
      <c r="CX6" s="52">
        <f t="shared" ref="CX6:DF6" si="11">IF(CX8="-",NA(),CX8)</f>
        <v>70.5</v>
      </c>
      <c r="CY6" s="52">
        <f t="shared" si="11"/>
        <v>63.8</v>
      </c>
      <c r="CZ6" s="52">
        <f t="shared" si="11"/>
        <v>66.5</v>
      </c>
      <c r="DA6" s="52">
        <f t="shared" si="11"/>
        <v>70.8</v>
      </c>
      <c r="DB6" s="52">
        <f t="shared" si="11"/>
        <v>68.5</v>
      </c>
      <c r="DC6" s="52">
        <f t="shared" si="11"/>
        <v>67.099999999999994</v>
      </c>
      <c r="DD6" s="52">
        <f t="shared" si="11"/>
        <v>66.900000000000006</v>
      </c>
      <c r="DE6" s="52">
        <f t="shared" si="11"/>
        <v>68.099999999999994</v>
      </c>
      <c r="DF6" s="52">
        <f t="shared" si="11"/>
        <v>69.2</v>
      </c>
      <c r="DG6" s="52" t="str">
        <f>IF(DG8="-","【-】","【"&amp;SUBSTITUTE(TEXT(DG8,"#,##0.0"),"-","△")&amp;"】")</f>
        <v>【57.7】</v>
      </c>
      <c r="DH6" s="52">
        <f>IF(DH8="-",NA(),DH8)</f>
        <v>12.5</v>
      </c>
      <c r="DI6" s="52">
        <f t="shared" ref="DI6:DQ6" si="12">IF(DI8="-",NA(),DI8)</f>
        <v>13.6</v>
      </c>
      <c r="DJ6" s="52">
        <f t="shared" si="12"/>
        <v>16</v>
      </c>
      <c r="DK6" s="52">
        <f t="shared" si="12"/>
        <v>15</v>
      </c>
      <c r="DL6" s="52">
        <f t="shared" si="12"/>
        <v>15.7</v>
      </c>
      <c r="DM6" s="52">
        <f t="shared" si="12"/>
        <v>17.5</v>
      </c>
      <c r="DN6" s="52">
        <f t="shared" si="12"/>
        <v>17.3</v>
      </c>
      <c r="DO6" s="52">
        <f t="shared" si="12"/>
        <v>17.899999999999999</v>
      </c>
      <c r="DP6" s="52">
        <f t="shared" si="12"/>
        <v>18</v>
      </c>
      <c r="DQ6" s="52">
        <f t="shared" si="12"/>
        <v>18.100000000000001</v>
      </c>
      <c r="DR6" s="52" t="str">
        <f>IF(DR8="-","【-】","【"&amp;SUBSTITUTE(TEXT(DR8,"#,##0.0"),"-","△")&amp;"】")</f>
        <v>【26.7】</v>
      </c>
      <c r="DS6" s="52">
        <f>IF(DS8="-",NA(),DS8)</f>
        <v>45.8</v>
      </c>
      <c r="DT6" s="52">
        <f t="shared" ref="DT6:EB6" si="13">IF(DT8="-",NA(),DT8)</f>
        <v>33.700000000000003</v>
      </c>
      <c r="DU6" s="52">
        <f t="shared" si="13"/>
        <v>22.4</v>
      </c>
      <c r="DV6" s="52">
        <f t="shared" si="13"/>
        <v>25.8</v>
      </c>
      <c r="DW6" s="52">
        <f t="shared" si="13"/>
        <v>39.299999999999997</v>
      </c>
      <c r="DX6" s="52">
        <f t="shared" si="13"/>
        <v>124.2</v>
      </c>
      <c r="DY6" s="52">
        <f t="shared" si="13"/>
        <v>121.6</v>
      </c>
      <c r="DZ6" s="52">
        <f t="shared" si="13"/>
        <v>118.9</v>
      </c>
      <c r="EA6" s="52">
        <f t="shared" si="13"/>
        <v>121.9</v>
      </c>
      <c r="EB6" s="52">
        <f t="shared" si="13"/>
        <v>114.5</v>
      </c>
      <c r="EC6" s="52" t="str">
        <f>IF(EC8="-","【-】","【"&amp;SUBSTITUTE(TEXT(EC8,"#,##0.0"),"-","△")&amp;"】")</f>
        <v>【54.3】</v>
      </c>
      <c r="ED6" s="52">
        <f>IF(ED8="-",NA(),ED8)</f>
        <v>16.399999999999999</v>
      </c>
      <c r="EE6" s="52">
        <f t="shared" ref="EE6:EM6" si="14">IF(EE8="-",NA(),EE8)</f>
        <v>21.4</v>
      </c>
      <c r="EF6" s="52">
        <f t="shared" si="14"/>
        <v>26.7</v>
      </c>
      <c r="EG6" s="52">
        <f t="shared" si="14"/>
        <v>31.4</v>
      </c>
      <c r="EH6" s="52">
        <f t="shared" si="14"/>
        <v>33.4</v>
      </c>
      <c r="EI6" s="52">
        <f t="shared" si="14"/>
        <v>56.9</v>
      </c>
      <c r="EJ6" s="52">
        <f t="shared" si="14"/>
        <v>58.1</v>
      </c>
      <c r="EK6" s="52">
        <f t="shared" si="14"/>
        <v>59.4</v>
      </c>
      <c r="EL6" s="52">
        <f t="shared" si="14"/>
        <v>59.1</v>
      </c>
      <c r="EM6" s="52">
        <f t="shared" si="14"/>
        <v>60</v>
      </c>
      <c r="EN6" s="52" t="str">
        <f>IF(EN8="-","【-】","【"&amp;SUBSTITUTE(TEXT(EN8,"#,##0.0"),"-","△")&amp;"】")</f>
        <v>【58.0】</v>
      </c>
      <c r="EO6" s="52">
        <f>IF(EO8="-",NA(),EO8)</f>
        <v>42.5</v>
      </c>
      <c r="EP6" s="52">
        <f t="shared" ref="EP6:EX6" si="15">IF(EP8="-",NA(),EP8)</f>
        <v>53.4</v>
      </c>
      <c r="EQ6" s="52">
        <f t="shared" si="15"/>
        <v>64.3</v>
      </c>
      <c r="ER6" s="52">
        <f t="shared" si="15"/>
        <v>72.3</v>
      </c>
      <c r="ES6" s="52">
        <f t="shared" si="15"/>
        <v>61.8</v>
      </c>
      <c r="ET6" s="52">
        <f t="shared" si="15"/>
        <v>72.900000000000006</v>
      </c>
      <c r="EU6" s="52">
        <f t="shared" si="15"/>
        <v>73.900000000000006</v>
      </c>
      <c r="EV6" s="52">
        <f t="shared" si="15"/>
        <v>74.3</v>
      </c>
      <c r="EW6" s="52">
        <f t="shared" si="15"/>
        <v>72.2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38744458</v>
      </c>
      <c r="FA6" s="53">
        <f t="shared" ref="FA6:FI6" si="16">IF(FA8="-",NA(),FA8)</f>
        <v>38877100</v>
      </c>
      <c r="FB6" s="53">
        <f t="shared" si="16"/>
        <v>39004525</v>
      </c>
      <c r="FC6" s="53">
        <f t="shared" si="16"/>
        <v>39302625</v>
      </c>
      <c r="FD6" s="53">
        <f t="shared" si="16"/>
        <v>42369375</v>
      </c>
      <c r="FE6" s="53">
        <f t="shared" si="16"/>
        <v>42806727</v>
      </c>
      <c r="FF6" s="53">
        <f t="shared" si="16"/>
        <v>43530781</v>
      </c>
      <c r="FG6" s="53">
        <f t="shared" si="16"/>
        <v>44196357</v>
      </c>
      <c r="FH6" s="53">
        <f t="shared" si="16"/>
        <v>45484013</v>
      </c>
      <c r="FI6" s="53">
        <f t="shared" si="16"/>
        <v>48248884</v>
      </c>
      <c r="FJ6" s="53" t="str">
        <f>IF(FJ8="-","【-】","【"&amp;SUBSTITUTE(TEXT(FJ8,"#,##0"),"-","△")&amp;"】")</f>
        <v>【53,183,039】</v>
      </c>
    </row>
    <row r="7" spans="1:166" s="54" customFormat="1" x14ac:dyDescent="0.15">
      <c r="A7" s="35" t="s">
        <v>169</v>
      </c>
      <c r="B7" s="50">
        <f t="shared" ref="B7:AH7" si="17">B8</f>
        <v>2024</v>
      </c>
      <c r="C7" s="50">
        <f t="shared" si="17"/>
        <v>304212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100床以上～200床未満</v>
      </c>
      <c r="O7" s="50" t="str">
        <f>O8</f>
        <v>非設置</v>
      </c>
      <c r="P7" s="50" t="str">
        <f>P8</f>
        <v>直営</v>
      </c>
      <c r="Q7" s="51">
        <f t="shared" si="17"/>
        <v>7</v>
      </c>
      <c r="R7" s="50" t="str">
        <f t="shared" si="17"/>
        <v>-</v>
      </c>
      <c r="S7" s="50" t="str">
        <f t="shared" si="17"/>
        <v>ド 透 訓</v>
      </c>
      <c r="T7" s="50" t="str">
        <f t="shared" si="17"/>
        <v>救</v>
      </c>
      <c r="U7" s="51">
        <f>U8</f>
        <v>13468</v>
      </c>
      <c r="V7" s="51">
        <f>V8</f>
        <v>9261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120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120</v>
      </c>
      <c r="AF7" s="51">
        <f t="shared" si="17"/>
        <v>120</v>
      </c>
      <c r="AG7" s="51" t="str">
        <f t="shared" si="17"/>
        <v>-</v>
      </c>
      <c r="AH7" s="51">
        <f t="shared" si="17"/>
        <v>120</v>
      </c>
      <c r="AI7" s="52">
        <f>AI8</f>
        <v>103.7</v>
      </c>
      <c r="AJ7" s="52">
        <f t="shared" ref="AJ7:AR7" si="18">AJ8</f>
        <v>107.8</v>
      </c>
      <c r="AK7" s="52">
        <f t="shared" si="18"/>
        <v>105.3</v>
      </c>
      <c r="AL7" s="52">
        <f t="shared" si="18"/>
        <v>96.9</v>
      </c>
      <c r="AM7" s="52">
        <f t="shared" si="18"/>
        <v>90.6</v>
      </c>
      <c r="AN7" s="52">
        <f t="shared" si="18"/>
        <v>100.6</v>
      </c>
      <c r="AO7" s="52">
        <f t="shared" si="18"/>
        <v>105.9</v>
      </c>
      <c r="AP7" s="52">
        <f t="shared" si="18"/>
        <v>104.3</v>
      </c>
      <c r="AQ7" s="52">
        <f t="shared" si="18"/>
        <v>96.3</v>
      </c>
      <c r="AR7" s="52">
        <f t="shared" si="18"/>
        <v>93</v>
      </c>
      <c r="AS7" s="52"/>
      <c r="AT7" s="52">
        <f>AT8</f>
        <v>85.7</v>
      </c>
      <c r="AU7" s="52">
        <f t="shared" ref="AU7:BC7" si="19">AU8</f>
        <v>79.599999999999994</v>
      </c>
      <c r="AV7" s="52">
        <f t="shared" si="19"/>
        <v>84.8</v>
      </c>
      <c r="AW7" s="52">
        <f t="shared" si="19"/>
        <v>84.2</v>
      </c>
      <c r="AX7" s="52">
        <f t="shared" si="19"/>
        <v>80.599999999999994</v>
      </c>
      <c r="AY7" s="52">
        <f t="shared" si="19"/>
        <v>80.7</v>
      </c>
      <c r="AZ7" s="52">
        <f t="shared" si="19"/>
        <v>82.2</v>
      </c>
      <c r="BA7" s="52">
        <f t="shared" si="19"/>
        <v>81.7</v>
      </c>
      <c r="BB7" s="52">
        <f t="shared" si="19"/>
        <v>81</v>
      </c>
      <c r="BC7" s="52">
        <f t="shared" si="19"/>
        <v>79.7</v>
      </c>
      <c r="BD7" s="52"/>
      <c r="BE7" s="52">
        <f>BE8</f>
        <v>83.7</v>
      </c>
      <c r="BF7" s="52">
        <f t="shared" ref="BF7:BN7" si="20">BF8</f>
        <v>77.599999999999994</v>
      </c>
      <c r="BG7" s="52">
        <f t="shared" si="20"/>
        <v>82.9</v>
      </c>
      <c r="BH7" s="52">
        <f t="shared" si="20"/>
        <v>82.3</v>
      </c>
      <c r="BI7" s="52">
        <f t="shared" si="20"/>
        <v>78.599999999999994</v>
      </c>
      <c r="BJ7" s="52">
        <f t="shared" si="20"/>
        <v>77.099999999999994</v>
      </c>
      <c r="BK7" s="52">
        <f t="shared" si="20"/>
        <v>78.599999999999994</v>
      </c>
      <c r="BL7" s="52">
        <f t="shared" si="20"/>
        <v>78.099999999999994</v>
      </c>
      <c r="BM7" s="52">
        <f t="shared" si="20"/>
        <v>77.5</v>
      </c>
      <c r="BN7" s="52">
        <f t="shared" si="20"/>
        <v>76</v>
      </c>
      <c r="BO7" s="52"/>
      <c r="BP7" s="52">
        <f>BP8</f>
        <v>90.6</v>
      </c>
      <c r="BQ7" s="52">
        <f t="shared" ref="BQ7:BY7" si="21">BQ8</f>
        <v>81.2</v>
      </c>
      <c r="BR7" s="52">
        <f t="shared" si="21"/>
        <v>81.599999999999994</v>
      </c>
      <c r="BS7" s="52">
        <f t="shared" si="21"/>
        <v>85.8</v>
      </c>
      <c r="BT7" s="52">
        <f t="shared" si="21"/>
        <v>84.6</v>
      </c>
      <c r="BU7" s="52">
        <f t="shared" si="21"/>
        <v>65.8</v>
      </c>
      <c r="BV7" s="52">
        <f t="shared" si="21"/>
        <v>65</v>
      </c>
      <c r="BW7" s="52">
        <f t="shared" si="21"/>
        <v>63.3</v>
      </c>
      <c r="BX7" s="52">
        <f t="shared" si="21"/>
        <v>64.7</v>
      </c>
      <c r="BY7" s="52">
        <f t="shared" si="21"/>
        <v>67.900000000000006</v>
      </c>
      <c r="BZ7" s="52"/>
      <c r="CA7" s="53">
        <f>CA8</f>
        <v>34093</v>
      </c>
      <c r="CB7" s="53">
        <f t="shared" ref="CB7:CJ7" si="22">CB8</f>
        <v>35286</v>
      </c>
      <c r="CC7" s="53">
        <f t="shared" si="22"/>
        <v>37387</v>
      </c>
      <c r="CD7" s="53">
        <f t="shared" si="22"/>
        <v>34973</v>
      </c>
      <c r="CE7" s="53">
        <f t="shared" si="22"/>
        <v>34282</v>
      </c>
      <c r="CF7" s="53">
        <f t="shared" si="22"/>
        <v>37855</v>
      </c>
      <c r="CG7" s="53">
        <f t="shared" si="22"/>
        <v>39289</v>
      </c>
      <c r="CH7" s="53">
        <f t="shared" si="22"/>
        <v>40846</v>
      </c>
      <c r="CI7" s="53">
        <f t="shared" si="22"/>
        <v>41075</v>
      </c>
      <c r="CJ7" s="53">
        <f t="shared" si="22"/>
        <v>41859</v>
      </c>
      <c r="CK7" s="52"/>
      <c r="CL7" s="53">
        <f>CL8</f>
        <v>11412</v>
      </c>
      <c r="CM7" s="53">
        <f t="shared" ref="CM7:CU7" si="23">CM8</f>
        <v>12174</v>
      </c>
      <c r="CN7" s="53">
        <f t="shared" si="23"/>
        <v>12542</v>
      </c>
      <c r="CO7" s="53">
        <f t="shared" si="23"/>
        <v>12208</v>
      </c>
      <c r="CP7" s="53">
        <f t="shared" si="23"/>
        <v>12563</v>
      </c>
      <c r="CQ7" s="53">
        <f t="shared" si="23"/>
        <v>11234</v>
      </c>
      <c r="CR7" s="53">
        <f t="shared" si="23"/>
        <v>11512</v>
      </c>
      <c r="CS7" s="53">
        <f t="shared" si="23"/>
        <v>11831</v>
      </c>
      <c r="CT7" s="53">
        <f t="shared" si="23"/>
        <v>11652</v>
      </c>
      <c r="CU7" s="53">
        <f t="shared" si="23"/>
        <v>11744</v>
      </c>
      <c r="CV7" s="52"/>
      <c r="CW7" s="52">
        <f>CW8</f>
        <v>64.7</v>
      </c>
      <c r="CX7" s="52">
        <f t="shared" ref="CX7:DF7" si="24">CX8</f>
        <v>70.5</v>
      </c>
      <c r="CY7" s="52">
        <f t="shared" si="24"/>
        <v>63.8</v>
      </c>
      <c r="CZ7" s="52">
        <f t="shared" si="24"/>
        <v>66.5</v>
      </c>
      <c r="DA7" s="52">
        <f t="shared" si="24"/>
        <v>70.8</v>
      </c>
      <c r="DB7" s="52">
        <f t="shared" si="24"/>
        <v>68.5</v>
      </c>
      <c r="DC7" s="52">
        <f t="shared" si="24"/>
        <v>67.099999999999994</v>
      </c>
      <c r="DD7" s="52">
        <f t="shared" si="24"/>
        <v>66.900000000000006</v>
      </c>
      <c r="DE7" s="52">
        <f t="shared" si="24"/>
        <v>68.099999999999994</v>
      </c>
      <c r="DF7" s="52">
        <f t="shared" si="24"/>
        <v>69.2</v>
      </c>
      <c r="DG7" s="52"/>
      <c r="DH7" s="52">
        <f>DH8</f>
        <v>12.5</v>
      </c>
      <c r="DI7" s="52">
        <f t="shared" ref="DI7:DQ7" si="25">DI8</f>
        <v>13.6</v>
      </c>
      <c r="DJ7" s="52">
        <f t="shared" si="25"/>
        <v>16</v>
      </c>
      <c r="DK7" s="52">
        <f t="shared" si="25"/>
        <v>15</v>
      </c>
      <c r="DL7" s="52">
        <f t="shared" si="25"/>
        <v>15.7</v>
      </c>
      <c r="DM7" s="52">
        <f t="shared" si="25"/>
        <v>17.5</v>
      </c>
      <c r="DN7" s="52">
        <f t="shared" si="25"/>
        <v>17.3</v>
      </c>
      <c r="DO7" s="52">
        <f t="shared" si="25"/>
        <v>17.899999999999999</v>
      </c>
      <c r="DP7" s="52">
        <f t="shared" si="25"/>
        <v>18</v>
      </c>
      <c r="DQ7" s="52">
        <f t="shared" si="25"/>
        <v>18.100000000000001</v>
      </c>
      <c r="DR7" s="52"/>
      <c r="DS7" s="52">
        <f>DS8</f>
        <v>45.8</v>
      </c>
      <c r="DT7" s="52">
        <f t="shared" ref="DT7:EB7" si="26">DT8</f>
        <v>33.700000000000003</v>
      </c>
      <c r="DU7" s="52">
        <f t="shared" si="26"/>
        <v>22.4</v>
      </c>
      <c r="DV7" s="52">
        <f t="shared" si="26"/>
        <v>25.8</v>
      </c>
      <c r="DW7" s="52">
        <f t="shared" si="26"/>
        <v>39.299999999999997</v>
      </c>
      <c r="DX7" s="52">
        <f t="shared" si="26"/>
        <v>124.2</v>
      </c>
      <c r="DY7" s="52">
        <f t="shared" si="26"/>
        <v>121.6</v>
      </c>
      <c r="DZ7" s="52">
        <f t="shared" si="26"/>
        <v>118.9</v>
      </c>
      <c r="EA7" s="52">
        <f t="shared" si="26"/>
        <v>121.9</v>
      </c>
      <c r="EB7" s="52">
        <f t="shared" si="26"/>
        <v>114.5</v>
      </c>
      <c r="EC7" s="52"/>
      <c r="ED7" s="52">
        <f>ED8</f>
        <v>16.399999999999999</v>
      </c>
      <c r="EE7" s="52">
        <f t="shared" ref="EE7:EM7" si="27">EE8</f>
        <v>21.4</v>
      </c>
      <c r="EF7" s="52">
        <f t="shared" si="27"/>
        <v>26.7</v>
      </c>
      <c r="EG7" s="52">
        <f t="shared" si="27"/>
        <v>31.4</v>
      </c>
      <c r="EH7" s="52">
        <f t="shared" si="27"/>
        <v>33.4</v>
      </c>
      <c r="EI7" s="52">
        <f t="shared" si="27"/>
        <v>56.9</v>
      </c>
      <c r="EJ7" s="52">
        <f t="shared" si="27"/>
        <v>58.1</v>
      </c>
      <c r="EK7" s="52">
        <f t="shared" si="27"/>
        <v>59.4</v>
      </c>
      <c r="EL7" s="52">
        <f t="shared" si="27"/>
        <v>59.1</v>
      </c>
      <c r="EM7" s="52">
        <f t="shared" si="27"/>
        <v>60</v>
      </c>
      <c r="EN7" s="52"/>
      <c r="EO7" s="52">
        <f>EO8</f>
        <v>42.5</v>
      </c>
      <c r="EP7" s="52">
        <f t="shared" ref="EP7:EX7" si="28">EP8</f>
        <v>53.4</v>
      </c>
      <c r="EQ7" s="52">
        <f t="shared" si="28"/>
        <v>64.3</v>
      </c>
      <c r="ER7" s="52">
        <f t="shared" si="28"/>
        <v>72.3</v>
      </c>
      <c r="ES7" s="52">
        <f t="shared" si="28"/>
        <v>61.8</v>
      </c>
      <c r="ET7" s="52">
        <f t="shared" si="28"/>
        <v>72.900000000000006</v>
      </c>
      <c r="EU7" s="52">
        <f t="shared" si="28"/>
        <v>73.900000000000006</v>
      </c>
      <c r="EV7" s="52">
        <f t="shared" si="28"/>
        <v>74.3</v>
      </c>
      <c r="EW7" s="52">
        <f t="shared" si="28"/>
        <v>72.2</v>
      </c>
      <c r="EX7" s="52">
        <f t="shared" si="28"/>
        <v>72.400000000000006</v>
      </c>
      <c r="EY7" s="52"/>
      <c r="EZ7" s="53">
        <f>EZ8</f>
        <v>38744458</v>
      </c>
      <c r="FA7" s="53">
        <f t="shared" ref="FA7:FI7" si="29">FA8</f>
        <v>38877100</v>
      </c>
      <c r="FB7" s="53">
        <f t="shared" si="29"/>
        <v>39004525</v>
      </c>
      <c r="FC7" s="53">
        <f t="shared" si="29"/>
        <v>39302625</v>
      </c>
      <c r="FD7" s="53">
        <f t="shared" si="29"/>
        <v>42369375</v>
      </c>
      <c r="FE7" s="53">
        <f t="shared" si="29"/>
        <v>42806727</v>
      </c>
      <c r="FF7" s="53">
        <f t="shared" si="29"/>
        <v>43530781</v>
      </c>
      <c r="FG7" s="53">
        <f t="shared" si="29"/>
        <v>44196357</v>
      </c>
      <c r="FH7" s="53">
        <f t="shared" si="29"/>
        <v>45484013</v>
      </c>
      <c r="FI7" s="53">
        <f t="shared" si="29"/>
        <v>48248884</v>
      </c>
      <c r="FJ7" s="53"/>
    </row>
    <row r="8" spans="1:166" s="54" customFormat="1" x14ac:dyDescent="0.15">
      <c r="A8" s="35"/>
      <c r="B8" s="55">
        <v>2024</v>
      </c>
      <c r="C8" s="55">
        <v>304212</v>
      </c>
      <c r="D8" s="55">
        <v>46</v>
      </c>
      <c r="E8" s="55">
        <v>6</v>
      </c>
      <c r="F8" s="55">
        <v>0</v>
      </c>
      <c r="G8" s="55">
        <v>1</v>
      </c>
      <c r="H8" s="55" t="s">
        <v>170</v>
      </c>
      <c r="I8" s="55" t="s">
        <v>171</v>
      </c>
      <c r="J8" s="55" t="s">
        <v>172</v>
      </c>
      <c r="K8" s="55" t="s">
        <v>173</v>
      </c>
      <c r="L8" s="55" t="s">
        <v>174</v>
      </c>
      <c r="M8" s="55" t="s">
        <v>175</v>
      </c>
      <c r="N8" s="55" t="s">
        <v>176</v>
      </c>
      <c r="O8" s="55" t="s">
        <v>177</v>
      </c>
      <c r="P8" s="55" t="s">
        <v>178</v>
      </c>
      <c r="Q8" s="56">
        <v>7</v>
      </c>
      <c r="R8" s="55" t="s">
        <v>40</v>
      </c>
      <c r="S8" s="55" t="s">
        <v>179</v>
      </c>
      <c r="T8" s="55" t="s">
        <v>180</v>
      </c>
      <c r="U8" s="56">
        <v>13468</v>
      </c>
      <c r="V8" s="56">
        <v>9261</v>
      </c>
      <c r="W8" s="55" t="s">
        <v>181</v>
      </c>
      <c r="X8" s="55" t="s">
        <v>40</v>
      </c>
      <c r="Y8" s="57" t="s">
        <v>182</v>
      </c>
      <c r="Z8" s="56">
        <v>120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120</v>
      </c>
      <c r="AF8" s="56">
        <v>120</v>
      </c>
      <c r="AG8" s="56" t="s">
        <v>40</v>
      </c>
      <c r="AH8" s="56">
        <v>120</v>
      </c>
      <c r="AI8" s="58">
        <v>103.7</v>
      </c>
      <c r="AJ8" s="58">
        <v>107.8</v>
      </c>
      <c r="AK8" s="58">
        <v>105.3</v>
      </c>
      <c r="AL8" s="58">
        <v>96.9</v>
      </c>
      <c r="AM8" s="58">
        <v>90.6</v>
      </c>
      <c r="AN8" s="58">
        <v>100.6</v>
      </c>
      <c r="AO8" s="58">
        <v>105.9</v>
      </c>
      <c r="AP8" s="58">
        <v>104.3</v>
      </c>
      <c r="AQ8" s="58">
        <v>96.3</v>
      </c>
      <c r="AR8" s="58">
        <v>93</v>
      </c>
      <c r="AS8" s="58">
        <v>93.7</v>
      </c>
      <c r="AT8" s="58">
        <v>85.7</v>
      </c>
      <c r="AU8" s="58">
        <v>79.599999999999994</v>
      </c>
      <c r="AV8" s="58">
        <v>84.8</v>
      </c>
      <c r="AW8" s="58">
        <v>84.2</v>
      </c>
      <c r="AX8" s="58">
        <v>80.599999999999994</v>
      </c>
      <c r="AY8" s="58">
        <v>80.7</v>
      </c>
      <c r="AZ8" s="58">
        <v>82.2</v>
      </c>
      <c r="BA8" s="58">
        <v>81.7</v>
      </c>
      <c r="BB8" s="58">
        <v>81</v>
      </c>
      <c r="BC8" s="58">
        <v>79.7</v>
      </c>
      <c r="BD8" s="58">
        <v>85.2</v>
      </c>
      <c r="BE8" s="59">
        <v>83.7</v>
      </c>
      <c r="BF8" s="59">
        <v>77.599999999999994</v>
      </c>
      <c r="BG8" s="59">
        <v>82.9</v>
      </c>
      <c r="BH8" s="59">
        <v>82.3</v>
      </c>
      <c r="BI8" s="59">
        <v>78.599999999999994</v>
      </c>
      <c r="BJ8" s="59">
        <v>77.099999999999994</v>
      </c>
      <c r="BK8" s="59">
        <v>78.599999999999994</v>
      </c>
      <c r="BL8" s="59">
        <v>78.099999999999994</v>
      </c>
      <c r="BM8" s="59">
        <v>77.5</v>
      </c>
      <c r="BN8" s="59">
        <v>76</v>
      </c>
      <c r="BO8" s="59">
        <v>82.6</v>
      </c>
      <c r="BP8" s="58">
        <v>90.6</v>
      </c>
      <c r="BQ8" s="58">
        <v>81.2</v>
      </c>
      <c r="BR8" s="58">
        <v>81.599999999999994</v>
      </c>
      <c r="BS8" s="58">
        <v>85.8</v>
      </c>
      <c r="BT8" s="58">
        <v>84.6</v>
      </c>
      <c r="BU8" s="58">
        <v>65.8</v>
      </c>
      <c r="BV8" s="58">
        <v>65</v>
      </c>
      <c r="BW8" s="58">
        <v>63.3</v>
      </c>
      <c r="BX8" s="58">
        <v>64.7</v>
      </c>
      <c r="BY8" s="58">
        <v>67.900000000000006</v>
      </c>
      <c r="BZ8" s="58">
        <v>70.7</v>
      </c>
      <c r="CA8" s="59">
        <v>34093</v>
      </c>
      <c r="CB8" s="59">
        <v>35286</v>
      </c>
      <c r="CC8" s="59">
        <v>37387</v>
      </c>
      <c r="CD8" s="59">
        <v>34973</v>
      </c>
      <c r="CE8" s="59">
        <v>34282</v>
      </c>
      <c r="CF8" s="59">
        <v>37855</v>
      </c>
      <c r="CG8" s="59">
        <v>39289</v>
      </c>
      <c r="CH8" s="59">
        <v>40846</v>
      </c>
      <c r="CI8" s="59">
        <v>41075</v>
      </c>
      <c r="CJ8" s="59">
        <v>41859</v>
      </c>
      <c r="CK8" s="58">
        <v>63608</v>
      </c>
      <c r="CL8" s="59">
        <v>11412</v>
      </c>
      <c r="CM8" s="59">
        <v>12174</v>
      </c>
      <c r="CN8" s="59">
        <v>12542</v>
      </c>
      <c r="CO8" s="59">
        <v>12208</v>
      </c>
      <c r="CP8" s="59">
        <v>12563</v>
      </c>
      <c r="CQ8" s="59">
        <v>11234</v>
      </c>
      <c r="CR8" s="59">
        <v>11512</v>
      </c>
      <c r="CS8" s="59">
        <v>11831</v>
      </c>
      <c r="CT8" s="59">
        <v>11652</v>
      </c>
      <c r="CU8" s="59">
        <v>11744</v>
      </c>
      <c r="CV8" s="58">
        <v>18510</v>
      </c>
      <c r="CW8" s="59">
        <v>64.7</v>
      </c>
      <c r="CX8" s="59">
        <v>70.5</v>
      </c>
      <c r="CY8" s="59">
        <v>63.8</v>
      </c>
      <c r="CZ8" s="59">
        <v>66.5</v>
      </c>
      <c r="DA8" s="59">
        <v>70.8</v>
      </c>
      <c r="DB8" s="59">
        <v>68.5</v>
      </c>
      <c r="DC8" s="59">
        <v>67.099999999999994</v>
      </c>
      <c r="DD8" s="59">
        <v>66.900000000000006</v>
      </c>
      <c r="DE8" s="59">
        <v>68.099999999999994</v>
      </c>
      <c r="DF8" s="59">
        <v>69.2</v>
      </c>
      <c r="DG8" s="59">
        <v>57.7</v>
      </c>
      <c r="DH8" s="59">
        <v>12.5</v>
      </c>
      <c r="DI8" s="59">
        <v>13.6</v>
      </c>
      <c r="DJ8" s="59">
        <v>16</v>
      </c>
      <c r="DK8" s="59">
        <v>15</v>
      </c>
      <c r="DL8" s="59">
        <v>15.7</v>
      </c>
      <c r="DM8" s="59">
        <v>17.5</v>
      </c>
      <c r="DN8" s="59">
        <v>17.3</v>
      </c>
      <c r="DO8" s="59">
        <v>17.899999999999999</v>
      </c>
      <c r="DP8" s="59">
        <v>18</v>
      </c>
      <c r="DQ8" s="59">
        <v>18.100000000000001</v>
      </c>
      <c r="DR8" s="59">
        <v>26.7</v>
      </c>
      <c r="DS8" s="59">
        <v>45.8</v>
      </c>
      <c r="DT8" s="59">
        <v>33.700000000000003</v>
      </c>
      <c r="DU8" s="59">
        <v>22.4</v>
      </c>
      <c r="DV8" s="59">
        <v>25.8</v>
      </c>
      <c r="DW8" s="59">
        <v>39.299999999999997</v>
      </c>
      <c r="DX8" s="59">
        <v>124.2</v>
      </c>
      <c r="DY8" s="59">
        <v>121.6</v>
      </c>
      <c r="DZ8" s="59">
        <v>118.9</v>
      </c>
      <c r="EA8" s="59">
        <v>121.9</v>
      </c>
      <c r="EB8" s="59">
        <v>114.5</v>
      </c>
      <c r="EC8" s="59">
        <v>54.3</v>
      </c>
      <c r="ED8" s="58">
        <v>16.399999999999999</v>
      </c>
      <c r="EE8" s="58">
        <v>21.4</v>
      </c>
      <c r="EF8" s="58">
        <v>26.7</v>
      </c>
      <c r="EG8" s="58">
        <v>31.4</v>
      </c>
      <c r="EH8" s="58">
        <v>33.4</v>
      </c>
      <c r="EI8" s="58">
        <v>56.9</v>
      </c>
      <c r="EJ8" s="58">
        <v>58.1</v>
      </c>
      <c r="EK8" s="58">
        <v>59.4</v>
      </c>
      <c r="EL8" s="58">
        <v>59.1</v>
      </c>
      <c r="EM8" s="58">
        <v>60</v>
      </c>
      <c r="EN8" s="58">
        <v>58</v>
      </c>
      <c r="EO8" s="58">
        <v>42.5</v>
      </c>
      <c r="EP8" s="58">
        <v>53.4</v>
      </c>
      <c r="EQ8" s="58">
        <v>64.3</v>
      </c>
      <c r="ER8" s="58">
        <v>72.3</v>
      </c>
      <c r="ES8" s="58">
        <v>61.8</v>
      </c>
      <c r="ET8" s="58">
        <v>72.900000000000006</v>
      </c>
      <c r="EU8" s="58">
        <v>73.900000000000006</v>
      </c>
      <c r="EV8" s="58">
        <v>74.3</v>
      </c>
      <c r="EW8" s="58">
        <v>72.2</v>
      </c>
      <c r="EX8" s="58">
        <v>72.400000000000006</v>
      </c>
      <c r="EY8" s="58">
        <v>70.8</v>
      </c>
      <c r="EZ8" s="59">
        <v>38744458</v>
      </c>
      <c r="FA8" s="59">
        <v>38877100</v>
      </c>
      <c r="FB8" s="59">
        <v>39004525</v>
      </c>
      <c r="FC8" s="59">
        <v>39302625</v>
      </c>
      <c r="FD8" s="59">
        <v>42369375</v>
      </c>
      <c r="FE8" s="59">
        <v>42806727</v>
      </c>
      <c r="FF8" s="59">
        <v>43530781</v>
      </c>
      <c r="FG8" s="59">
        <v>44196357</v>
      </c>
      <c r="FH8" s="59">
        <v>45484013</v>
      </c>
      <c r="FI8" s="59">
        <v>48248884</v>
      </c>
      <c r="FJ8" s="59">
        <v>53183039</v>
      </c>
    </row>
    <row r="9" spans="1:166" x14ac:dyDescent="0.15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15">
      <c r="A10" s="62"/>
      <c r="B10" s="62" t="s">
        <v>183</v>
      </c>
      <c r="C10" s="62" t="s">
        <v>184</v>
      </c>
      <c r="D10" s="62" t="s">
        <v>185</v>
      </c>
      <c r="E10" s="62" t="s">
        <v>186</v>
      </c>
      <c r="F10" s="62" t="s">
        <v>187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15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D011158M</cp:lastModifiedBy>
  <cp:lastPrinted>2026-01-19T00:35:25Z</cp:lastPrinted>
  <dcterms:created xsi:type="dcterms:W3CDTF">2025-12-15T04:59:29Z</dcterms:created>
  <dcterms:modified xsi:type="dcterms:W3CDTF">2026-01-19T00:36:00Z</dcterms:modified>
  <cp:category/>
</cp:coreProperties>
</file>