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X:\移行データ\00業務\02調査報告関係\経営比較分析表\R6\02_経営比較分析表（各団体分）\26_那智勝浦町\"/>
    </mc:Choice>
  </mc:AlternateContent>
  <xr:revisionPtr revIDLastSave="0" documentId="13_ncr:1_{4BBD507C-3853-459C-AADC-EA0467F7888E}" xr6:coauthVersionLast="45" xr6:coauthVersionMax="45" xr10:uidLastSave="{00000000-0000-0000-0000-000000000000}"/>
  <workbookProtection workbookAlgorithmName="SHA-512" workbookHashValue="7yPye1bPcBfg33Ofy7Z1bgqnzH0CbxJF5zGxYwKAX7J8zVipnWcYiDpMTLpAInKwtjbLP/yQP7ZQzbuwDK4R0A==" workbookSaltValue="eDHAVDJq35iUgDcp4ALYxA=="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B10" i="4"/>
  <c r="AD8" i="4"/>
  <c r="I8" i="4"/>
  <c r="B8" i="4"/>
</calcChain>
</file>

<file path=xl/sharedStrings.xml><?xml version="1.0" encoding="utf-8"?>
<sst xmlns="http://schemas.openxmlformats.org/spreadsheetml/2006/main" count="236" uniqueCount="121">
  <si>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</si>
  <si>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</si>
  <si>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</si>
  <si>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</si>
  <si>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</si>
  <si>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</si>
  <si>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</si>
  <si>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</si>
  <si>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</si>
  <si>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</si>
  <si>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</si>
  <si>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</si>
  <si>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</si>
  <si>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</si>
  <si>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</si>
  <si>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</si>
  <si>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</si>
  <si>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</si>
  <si>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</si>
  <si>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</si>
  <si>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</si>
  <si>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</si>
  <si>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</si>
  <si>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</si>
  <si>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</si>
  <si>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</si>
  <si>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</si>
  <si>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</si>
  <si>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</si>
  <si>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</si>
  <si>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</si>
  <si>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</si>
  <si>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</si>
  <si>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</si>
  <si>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</si>
  <si>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</si>
  <si>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</si>
  <si>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</si>
  <si>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</si>
  <si>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</si>
  <si>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</si>
  <si>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</si>
  <si>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</si>
  <si>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</si>
  <si>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</si>
  <si>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</si>
  <si>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</si>
  <si>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</si>
  <si>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</si>
  <si>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</si>
  <si>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</si>
  <si>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</si>
  <si>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</si>
  <si>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</si>
  <si>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</si>
  <si>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</si>
  <si>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</si>
  <si>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</si>
  <si>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</si>
  <si>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</si>
  <si>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</si>
  <si>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</si>
  <si>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</si>
  <si>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</si>
  <si>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</si>
  <si>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</si>
  <si>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</si>
  <si>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</si>
  <si>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</si>
  <si>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</si>
  <si>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</si>
  <si>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</si>
  <si>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</si>
  <si>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</si>
  <si>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</si>
  <si>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</si>
  <si>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</si>
  <si>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</si>
  <si>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</si>
  <si>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</si>
  <si>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</si>
  <si>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</si>
  <si>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</si>
  <si>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</si>
  <si>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</si>
  <si>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</si>
  <si>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</si>
  <si>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</si>
  <si>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</si>
  <si>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</si>
  <si>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</si>
  <si>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</si>
  <si>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</si>
  <si>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</si>
  <si>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</si>
  <si>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</si>
  <si>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</si>
  <si>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</si>
  <si>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那智勝浦町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</si>
  <si>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</si>
  <si>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</si>
  <si>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</si>
  <si>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</si>
  <si>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</si>
  <si>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</si>
  <si>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</si>
  <si>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</si>
  <si>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</si>
  <si>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</si>
  <si>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</si>
  <si>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</si>
  <si>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</si>
  <si>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</si>
  <si>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</si>
  <si>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</si>
  <si>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</si>
  <si>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"R"dd</t>
    <phoneticPr fontId="4"/>
  </si>
  <si>
    <t>←書式設定</t>
    <rPh sb="1" eb="3">
      <t>ショシキ</t>
    </rPh>
    <rPh sb="3" eb="5">
      <t>セッテイ</t>
    </rPh>
    <phoneticPr fontId="4"/>
  </si>
  <si>
    <t>　特定環境保全公共下水道事業ということで、定住人口の少ない那智山地区における観光人口を主な計画処理人口としているため、使用料が多く見込めない状況の中、収入の大半を一般会計からの繰入金で補填している状況である。
　効率性においても、施設計画当初、観光人口の増加を見込んで施設整備を行っているため、観光人口が減少している中、施設利用率は低い値となっている。</t>
    <rPh sb="1" eb="3">
      <t>トクテイ</t>
    </rPh>
    <rPh sb="3" eb="5">
      <t>カンキョウ</t>
    </rPh>
    <rPh sb="5" eb="7">
      <t>ホゼン</t>
    </rPh>
    <rPh sb="7" eb="9">
      <t>コウキョウ</t>
    </rPh>
    <rPh sb="9" eb="12">
      <t>ゲスイドウ</t>
    </rPh>
    <rPh sb="12" eb="14">
      <t>ジギョウ</t>
    </rPh>
    <rPh sb="21" eb="23">
      <t>テイジュウ</t>
    </rPh>
    <rPh sb="23" eb="25">
      <t>ジンコウ</t>
    </rPh>
    <rPh sb="26" eb="27">
      <t>スク</t>
    </rPh>
    <rPh sb="29" eb="31">
      <t>ナチ</t>
    </rPh>
    <rPh sb="31" eb="32">
      <t>サン</t>
    </rPh>
    <rPh sb="32" eb="34">
      <t>チク</t>
    </rPh>
    <rPh sb="38" eb="40">
      <t>カンコウ</t>
    </rPh>
    <rPh sb="40" eb="42">
      <t>ジンコウ</t>
    </rPh>
    <rPh sb="43" eb="44">
      <t>オモ</t>
    </rPh>
    <rPh sb="45" eb="47">
      <t>ケイカク</t>
    </rPh>
    <rPh sb="47" eb="49">
      <t>ショリ</t>
    </rPh>
    <rPh sb="49" eb="51">
      <t>ジンコウ</t>
    </rPh>
    <rPh sb="59" eb="62">
      <t>シヨウリョウ</t>
    </rPh>
    <rPh sb="63" eb="64">
      <t>オオ</t>
    </rPh>
    <rPh sb="65" eb="67">
      <t>ミコ</t>
    </rPh>
    <rPh sb="70" eb="72">
      <t>ジョウキョウ</t>
    </rPh>
    <rPh sb="73" eb="74">
      <t>ナカ</t>
    </rPh>
    <rPh sb="75" eb="77">
      <t>シュウニュウ</t>
    </rPh>
    <rPh sb="78" eb="80">
      <t>タイハン</t>
    </rPh>
    <rPh sb="81" eb="83">
      <t>イッパン</t>
    </rPh>
    <rPh sb="83" eb="85">
      <t>カイケイ</t>
    </rPh>
    <rPh sb="88" eb="90">
      <t>クリイレ</t>
    </rPh>
    <rPh sb="90" eb="91">
      <t>キン</t>
    </rPh>
    <rPh sb="92" eb="94">
      <t>ホテン</t>
    </rPh>
    <rPh sb="98" eb="100">
      <t>ジョウキョウ</t>
    </rPh>
    <rPh sb="106" eb="109">
      <t>コウリツセイ</t>
    </rPh>
    <rPh sb="115" eb="117">
      <t>シセツ</t>
    </rPh>
    <rPh sb="117" eb="119">
      <t>ケイカク</t>
    </rPh>
    <rPh sb="119" eb="121">
      <t>トウショ</t>
    </rPh>
    <rPh sb="122" eb="124">
      <t>カンコウ</t>
    </rPh>
    <rPh sb="124" eb="126">
      <t>ジンコウ</t>
    </rPh>
    <rPh sb="127" eb="129">
      <t>ゾウカ</t>
    </rPh>
    <rPh sb="130" eb="132">
      <t>ミコ</t>
    </rPh>
    <rPh sb="134" eb="136">
      <t>シセツ</t>
    </rPh>
    <rPh sb="136" eb="138">
      <t>セイビ</t>
    </rPh>
    <rPh sb="139" eb="140">
      <t>オコナ</t>
    </rPh>
    <rPh sb="147" eb="149">
      <t>カンコウ</t>
    </rPh>
    <rPh sb="149" eb="151">
      <t>ジンコウ</t>
    </rPh>
    <rPh sb="152" eb="154">
      <t>ゲンショウ</t>
    </rPh>
    <rPh sb="158" eb="159">
      <t>ナカ</t>
    </rPh>
    <rPh sb="160" eb="162">
      <t>シセツ</t>
    </rPh>
    <rPh sb="162" eb="165">
      <t>リヨウリツ</t>
    </rPh>
    <rPh sb="166" eb="167">
      <t>ヒク</t>
    </rPh>
    <rPh sb="168" eb="169">
      <t>アタイ</t>
    </rPh>
    <phoneticPr fontId="4"/>
  </si>
  <si>
    <t>　管渠改善率については、前年度とほぼ同様である。
　施設の老朽化が進んでいく中で、施設更新計画と財源確保が課題となっている。</t>
    <rPh sb="1" eb="3">
      <t>カンキョ</t>
    </rPh>
    <rPh sb="3" eb="5">
      <t>カイゼン</t>
    </rPh>
    <rPh sb="5" eb="6">
      <t>リツ</t>
    </rPh>
    <rPh sb="12" eb="15">
      <t>ゼンネンド</t>
    </rPh>
    <rPh sb="18" eb="20">
      <t>ドウヨウ</t>
    </rPh>
    <rPh sb="26" eb="28">
      <t>シセツ</t>
    </rPh>
    <rPh sb="29" eb="32">
      <t>ロウキュウカ</t>
    </rPh>
    <rPh sb="33" eb="34">
      <t>スス</t>
    </rPh>
    <rPh sb="38" eb="39">
      <t>ナカ</t>
    </rPh>
    <rPh sb="41" eb="43">
      <t>シセツ</t>
    </rPh>
    <rPh sb="43" eb="45">
      <t>コウシン</t>
    </rPh>
    <rPh sb="45" eb="47">
      <t>ケイカク</t>
    </rPh>
    <rPh sb="48" eb="50">
      <t>ザイゲン</t>
    </rPh>
    <rPh sb="50" eb="52">
      <t>カクホ</t>
    </rPh>
    <rPh sb="53" eb="55">
      <t>カダイ</t>
    </rPh>
    <phoneticPr fontId="4"/>
  </si>
  <si>
    <t>　今後進んでいく施設の老朽化に伴い、更新費用の増加が予測されるが、使用料収入が見込めず、財源については一般会計からの繰入金が大半を占めているため、財政部局との協議が必要である。</t>
    <rPh sb="1" eb="3">
      <t>コンゴ</t>
    </rPh>
    <rPh sb="3" eb="4">
      <t>スス</t>
    </rPh>
    <rPh sb="8" eb="10">
      <t>シセツ</t>
    </rPh>
    <rPh sb="11" eb="14">
      <t>ロウキュウカ</t>
    </rPh>
    <rPh sb="15" eb="16">
      <t>トモナ</t>
    </rPh>
    <rPh sb="18" eb="20">
      <t>コウシン</t>
    </rPh>
    <rPh sb="20" eb="22">
      <t>ヒヨウ</t>
    </rPh>
    <rPh sb="23" eb="25">
      <t>ゾウカ</t>
    </rPh>
    <rPh sb="26" eb="28">
      <t>ヨソク</t>
    </rPh>
    <rPh sb="33" eb="36">
      <t>シヨウリョウ</t>
    </rPh>
    <rPh sb="36" eb="38">
      <t>シュウニュウ</t>
    </rPh>
    <rPh sb="39" eb="41">
      <t>ミコ</t>
    </rPh>
    <rPh sb="44" eb="46">
      <t>ザイゲン</t>
    </rPh>
    <rPh sb="51" eb="53">
      <t>イッパン</t>
    </rPh>
    <rPh sb="53" eb="55">
      <t>カイケイ</t>
    </rPh>
    <rPh sb="58" eb="60">
      <t>クリイレ</t>
    </rPh>
    <rPh sb="60" eb="61">
      <t>キン</t>
    </rPh>
    <rPh sb="62" eb="64">
      <t>タイハン</t>
    </rPh>
    <rPh sb="65" eb="66">
      <t>シ</t>
    </rPh>
    <rPh sb="73" eb="75">
      <t>ザイセイ</t>
    </rPh>
    <rPh sb="75" eb="77">
      <t>ブキョク</t>
    </rPh>
    <rPh sb="79" eb="81">
      <t>キョウギ</t>
    </rPh>
    <rPh sb="82" eb="8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</si>
</sst>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12E-4A57-BB8C-101C0AA352C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C12E-4A57-BB8C-101C0AA352C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9.4</c:v>
                </c:pt>
                <c:pt idx="1">
                  <c:v>8</c:v>
                </c:pt>
                <c:pt idx="2">
                  <c:v>8</c:v>
                </c:pt>
                <c:pt idx="3">
                  <c:v>9.1999999999999993</c:v>
                </c:pt>
                <c:pt idx="4">
                  <c:v>10</c:v>
                </c:pt>
              </c:numCache>
            </c:numRef>
          </c:val>
          <c:extLst>
            <c:ext xmlns:c16="http://schemas.microsoft.com/office/drawing/2014/chart" uri="{C3380CC4-5D6E-409C-BE32-E72D297353CC}">
              <c16:uniqueId val="{00000000-1999-4B2F-A370-E02E34A4044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1999-4B2F-A370-E02E34A4044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65.42</c:v>
                </c:pt>
                <c:pt idx="1">
                  <c:v>65.14</c:v>
                </c:pt>
                <c:pt idx="2">
                  <c:v>66.34</c:v>
                </c:pt>
                <c:pt idx="3">
                  <c:v>67.680000000000007</c:v>
                </c:pt>
                <c:pt idx="4">
                  <c:v>62.22</c:v>
                </c:pt>
              </c:numCache>
            </c:numRef>
          </c:val>
          <c:extLst>
            <c:ext xmlns:c16="http://schemas.microsoft.com/office/drawing/2014/chart" uri="{C3380CC4-5D6E-409C-BE32-E72D297353CC}">
              <c16:uniqueId val="{00000000-0023-493B-8AEA-42387295C79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0023-493B-8AEA-42387295C79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98.43</c:v>
                </c:pt>
                <c:pt idx="1">
                  <c:v>98.43</c:v>
                </c:pt>
                <c:pt idx="2">
                  <c:v>98.38</c:v>
                </c:pt>
                <c:pt idx="3">
                  <c:v>98.51</c:v>
                </c:pt>
                <c:pt idx="4">
                  <c:v>112.61</c:v>
                </c:pt>
              </c:numCache>
            </c:numRef>
          </c:val>
          <c:extLst>
            <c:ext xmlns:c16="http://schemas.microsoft.com/office/drawing/2014/chart" uri="{C3380CC4-5D6E-409C-BE32-E72D297353CC}">
              <c16:uniqueId val="{00000000-ECF1-470E-9FBC-B40010E7E18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F1-470E-9FBC-B40010E7E18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EF-465B-95C3-9BABA59778B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EF-465B-95C3-9BABA59778B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3E-4AF7-A011-AFA9ADB5078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3E-4AF7-A011-AFA9ADB5078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2B5-497D-A928-D8F3A359007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B5-497D-A928-D8F3A359007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11B-4C3C-B4A2-49EFB0A6523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1B-4C3C-B4A2-49EFB0A6523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D8C-42FD-AF97-08F968DF617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CD8C-42FD-AF97-08F968DF617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12.14</c:v>
                </c:pt>
                <c:pt idx="1">
                  <c:v>9.8699999999999992</c:v>
                </c:pt>
                <c:pt idx="2">
                  <c:v>9.33</c:v>
                </c:pt>
                <c:pt idx="3">
                  <c:v>7.86</c:v>
                </c:pt>
                <c:pt idx="4">
                  <c:v>11.67</c:v>
                </c:pt>
              </c:numCache>
            </c:numRef>
          </c:val>
          <c:extLst>
            <c:ext xmlns:c16="http://schemas.microsoft.com/office/drawing/2014/chart" uri="{C3380CC4-5D6E-409C-BE32-E72D297353CC}">
              <c16:uniqueId val="{00000000-3942-490A-9306-16C60D6DC44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3942-490A-9306-16C60D6DC44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1434.72</c:v>
                </c:pt>
                <c:pt idx="1">
                  <c:v>1792.04</c:v>
                </c:pt>
                <c:pt idx="2">
                  <c:v>1869.14</c:v>
                </c:pt>
                <c:pt idx="3">
                  <c:v>2161.2399999999998</c:v>
                </c:pt>
                <c:pt idx="4">
                  <c:v>1452.84</c:v>
                </c:pt>
              </c:numCache>
            </c:numRef>
          </c:val>
          <c:extLst>
            <c:ext xmlns:c16="http://schemas.microsoft.com/office/drawing/2014/chart" uri="{C3380CC4-5D6E-409C-BE32-E72D297353CC}">
              <c16:uniqueId val="{00000000-630C-41B0-B727-D5D82F10F4F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630C-41B0-B727-D5D82F10F4F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V54"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和歌山県　那智勝浦町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54">
        <f>データ!S6</f>
        <v>13778</v>
      </c>
      <c r="AM8" s="54"/>
      <c r="AN8" s="54"/>
      <c r="AO8" s="54"/>
      <c r="AP8" s="54"/>
      <c r="AQ8" s="54"/>
      <c r="AR8" s="54"/>
      <c r="AS8" s="54"/>
      <c r="AT8" s="53">
        <f>データ!T6</f>
        <v>183.31</v>
      </c>
      <c r="AU8" s="53"/>
      <c r="AV8" s="53"/>
      <c r="AW8" s="53"/>
      <c r="AX8" s="53"/>
      <c r="AY8" s="53"/>
      <c r="AZ8" s="53"/>
      <c r="BA8" s="53"/>
      <c r="BB8" s="53">
        <f>データ!U6</f>
        <v>75.16</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0.66</v>
      </c>
      <c r="Q10" s="53"/>
      <c r="R10" s="53"/>
      <c r="S10" s="53"/>
      <c r="T10" s="53"/>
      <c r="U10" s="53"/>
      <c r="V10" s="53"/>
      <c r="W10" s="53">
        <f>データ!Q6</f>
        <v>80.400000000000006</v>
      </c>
      <c r="X10" s="53"/>
      <c r="Y10" s="53"/>
      <c r="Z10" s="53"/>
      <c r="AA10" s="53"/>
      <c r="AB10" s="53"/>
      <c r="AC10" s="53"/>
      <c r="AD10" s="54">
        <f>データ!R6</f>
        <v>2640</v>
      </c>
      <c r="AE10" s="54"/>
      <c r="AF10" s="54"/>
      <c r="AG10" s="54"/>
      <c r="AH10" s="54"/>
      <c r="AI10" s="54"/>
      <c r="AJ10" s="54"/>
      <c r="AK10" s="2"/>
      <c r="AL10" s="54">
        <f>データ!V6</f>
        <v>90</v>
      </c>
      <c r="AM10" s="54"/>
      <c r="AN10" s="54"/>
      <c r="AO10" s="54"/>
      <c r="AP10" s="54"/>
      <c r="AQ10" s="54"/>
      <c r="AR10" s="54"/>
      <c r="AS10" s="54"/>
      <c r="AT10" s="53">
        <f>データ!W6</f>
        <v>0.12</v>
      </c>
      <c r="AU10" s="53"/>
      <c r="AV10" s="53"/>
      <c r="AW10" s="53"/>
      <c r="AX10" s="53"/>
      <c r="AY10" s="53"/>
      <c r="AZ10" s="53"/>
      <c r="BA10" s="53"/>
      <c r="BB10" s="53">
        <f>データ!X6</f>
        <v>750</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118</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119</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120</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【1,156.82】</v>
      </c>
      <c r="I86" s="12" t="str">
        <f>データ!CA6</f>
        <v>【75.33】</v>
      </c>
      <c r="J86" s="12" t="str">
        <f>データ!CL6</f>
        <v>【215.73】</v>
      </c>
      <c r="K86" s="12" t="str">
        <f>データ!CW6</f>
        <v>【43.28】</v>
      </c>
      <c r="L86" s="12" t="str">
        <f>データ!DH6</f>
        <v>【86.21】</v>
      </c>
      <c r="M86" s="12" t="s">
        <v>44</v>
      </c>
      <c r="N86" s="12" t="s">
        <v>44</v>
      </c>
      <c r="O86" s="12" t="str">
        <f>データ!EO6</f>
        <v>【0.11】</v>
      </c>
    </row>
  </sheetData>
  <sheetProtection algorithmName="SHA-512" hashValue="hLkFUQGGIdC5cqw1+AuZaktcbhmWxxYqU2sdpb6jz7cQqbNnXyVX8QzYrnTX7/F3WVfPcdk1CqLutRKumL/7VA==" saltValue="a1x2hoyM9/2UIAsRE2pUn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L16:BZ44"/>
    <mergeCell ref="BN10:BY10"/>
    <mergeCell ref="BL11:BZ13"/>
    <mergeCell ref="B14:BJ15"/>
    <mergeCell ref="BL14:BZ15"/>
    <mergeCell ref="B60:BJ61"/>
    <mergeCell ref="BL64:BZ65"/>
    <mergeCell ref="C83:BJ83"/>
    <mergeCell ref="BL47:BZ63"/>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304212</v>
      </c>
      <c r="D6" s="19">
        <f t="shared" si="3"/>
        <v>47</v>
      </c>
      <c r="E6" s="19">
        <f t="shared" si="3"/>
        <v>17</v>
      </c>
      <c r="F6" s="19">
        <f t="shared" si="3"/>
        <v>4</v>
      </c>
      <c r="G6" s="19">
        <f t="shared" si="3"/>
        <v>0</v>
      </c>
      <c r="H6" s="19" t="str">
        <f t="shared" si="3"/>
        <v>和歌山県　那智勝浦町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0.66</v>
      </c>
      <c r="Q6" s="20">
        <f t="shared" si="3"/>
        <v>80.400000000000006</v>
      </c>
      <c r="R6" s="20">
        <f t="shared" si="3"/>
        <v>2640</v>
      </c>
      <c r="S6" s="20">
        <f t="shared" si="3"/>
        <v>13778</v>
      </c>
      <c r="T6" s="20">
        <f t="shared" si="3"/>
        <v>183.31</v>
      </c>
      <c r="U6" s="20">
        <f t="shared" si="3"/>
        <v>75.16</v>
      </c>
      <c r="V6" s="20">
        <f t="shared" si="3"/>
        <v>90</v>
      </c>
      <c r="W6" s="20">
        <f t="shared" si="3"/>
        <v>0.12</v>
      </c>
      <c r="X6" s="20">
        <f t="shared" si="3"/>
        <v>750</v>
      </c>
      <c r="Y6" s="21">
        <f>IF(Y7="",NA(),Y7)</f>
        <v>98.43</v>
      </c>
      <c r="Z6" s="21">
        <f t="shared" ref="Z6:AH6" si="4">IF(Z7="",NA(),Z7)</f>
        <v>98.43</v>
      </c>
      <c r="AA6" s="21">
        <f t="shared" si="4"/>
        <v>98.38</v>
      </c>
      <c r="AB6" s="21">
        <f t="shared" si="4"/>
        <v>98.51</v>
      </c>
      <c r="AC6" s="21">
        <f t="shared" si="4"/>
        <v>112.61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1206.79</v>
      </c>
      <c r="BL6" s="21">
        <f t="shared" si="7"/>
        <v>1258.43</v>
      </c>
      <c r="BM6" s="21">
        <f t="shared" si="7"/>
        <v>1163.75</v>
      </c>
      <c r="BN6" s="21">
        <f t="shared" si="7"/>
        <v>1195.47</v>
      </c>
      <c r="BO6" s="21">
        <f t="shared" si="7"/>
        <v>1168.69</v>
      </c>
      <c r="BP6" s="20" t="str">
        <f>IF(BP7="","",IF(BP7="-","【-】","【"&amp;SUBSTITUTE(TEXT(BP7,"#,##0.00"),"-","△")&amp;"】"))</f>
        <v>【1,156.82】</v>
      </c>
      <c r="BQ6" s="21">
        <f>IF(BQ7="",NA(),BQ7)</f>
        <v>12.14</v>
      </c>
      <c r="BR6" s="21">
        <f t="shared" ref="BR6:BZ6" si="8">IF(BR7="",NA(),BR7)</f>
        <v>9.8699999999999992</v>
      </c>
      <c r="BS6" s="21">
        <f t="shared" si="8"/>
        <v>9.33</v>
      </c>
      <c r="BT6" s="21">
        <f t="shared" si="8"/>
        <v>7.86</v>
      </c>
      <c r="BU6" s="21">
        <f t="shared" si="8"/>
        <v>11.67</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1434.72</v>
      </c>
      <c r="CC6" s="21">
        <f t="shared" ref="CC6:CK6" si="9">IF(CC7="",NA(),CC7)</f>
        <v>1792.04</v>
      </c>
      <c r="CD6" s="21">
        <f t="shared" si="9"/>
        <v>1869.14</v>
      </c>
      <c r="CE6" s="21">
        <f t="shared" si="9"/>
        <v>2161.2399999999998</v>
      </c>
      <c r="CF6" s="21">
        <f t="shared" si="9"/>
        <v>1452.84</v>
      </c>
      <c r="CG6" s="21">
        <f t="shared" si="9"/>
        <v>228.47</v>
      </c>
      <c r="CH6" s="21">
        <f t="shared" si="9"/>
        <v>224.88</v>
      </c>
      <c r="CI6" s="21">
        <f t="shared" si="9"/>
        <v>228.64</v>
      </c>
      <c r="CJ6" s="21">
        <f t="shared" si="9"/>
        <v>239.46</v>
      </c>
      <c r="CK6" s="21">
        <f t="shared" si="9"/>
        <v>233.15</v>
      </c>
      <c r="CL6" s="20" t="str">
        <f>IF(CL7="","",IF(CL7="-","【-】","【"&amp;SUBSTITUTE(TEXT(CL7,"#,##0.00"),"-","△")&amp;"】"))</f>
        <v>【215.73】</v>
      </c>
      <c r="CM6" s="21">
        <f>IF(CM7="",NA(),CM7)</f>
        <v>9.4</v>
      </c>
      <c r="CN6" s="21">
        <f t="shared" ref="CN6:CV6" si="10">IF(CN7="",NA(),CN7)</f>
        <v>8</v>
      </c>
      <c r="CO6" s="21">
        <f t="shared" si="10"/>
        <v>8</v>
      </c>
      <c r="CP6" s="21">
        <f t="shared" si="10"/>
        <v>9.1999999999999993</v>
      </c>
      <c r="CQ6" s="21">
        <f t="shared" si="10"/>
        <v>10</v>
      </c>
      <c r="CR6" s="21">
        <f t="shared" si="10"/>
        <v>42.47</v>
      </c>
      <c r="CS6" s="21">
        <f t="shared" si="10"/>
        <v>42.4</v>
      </c>
      <c r="CT6" s="21">
        <f t="shared" si="10"/>
        <v>42.28</v>
      </c>
      <c r="CU6" s="21">
        <f t="shared" si="10"/>
        <v>41.06</v>
      </c>
      <c r="CV6" s="21">
        <f t="shared" si="10"/>
        <v>42.09</v>
      </c>
      <c r="CW6" s="20" t="str">
        <f>IF(CW7="","",IF(CW7="-","【-】","【"&amp;SUBSTITUTE(TEXT(CW7,"#,##0.00"),"-","△")&amp;"】"))</f>
        <v>【43.28】</v>
      </c>
      <c r="CX6" s="21">
        <f>IF(CX7="",NA(),CX7)</f>
        <v>65.42</v>
      </c>
      <c r="CY6" s="21">
        <f t="shared" ref="CY6:DG6" si="11">IF(CY7="",NA(),CY7)</f>
        <v>65.14</v>
      </c>
      <c r="CZ6" s="21">
        <f t="shared" si="11"/>
        <v>66.34</v>
      </c>
      <c r="DA6" s="21">
        <f t="shared" si="11"/>
        <v>67.680000000000007</v>
      </c>
      <c r="DB6" s="21">
        <f t="shared" si="11"/>
        <v>62.22</v>
      </c>
      <c r="DC6" s="21">
        <f t="shared" si="11"/>
        <v>83.75</v>
      </c>
      <c r="DD6" s="21">
        <f t="shared" si="11"/>
        <v>84.19</v>
      </c>
      <c r="DE6" s="21">
        <f t="shared" si="11"/>
        <v>84.34</v>
      </c>
      <c r="DF6" s="21">
        <f t="shared" si="11"/>
        <v>84.34</v>
      </c>
      <c r="DG6" s="21">
        <f t="shared" si="11"/>
        <v>84.73</v>
      </c>
      <c r="DH6" s="20" t="str">
        <f>IF(DH7="","",IF(DH7="-","【-】","【"&amp;SUBSTITUTE(TEXT(DH7,"#,##0.00"),"-","△")&amp;"】"))</f>
        <v>【86.21】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5" s="22" customFormat="1" x14ac:dyDescent="0.15">
      <c r="A7" s="14"/>
      <c r="B7" s="23">
        <v>2023</v>
      </c>
      <c r="C7" s="23">
        <v>304212</v>
      </c>
      <c r="D7" s="23">
        <v>47</v>
      </c>
      <c r="E7" s="23">
        <v>17</v>
      </c>
      <c r="F7" s="23">
        <v>4</v>
      </c>
      <c r="G7" s="23">
        <v>0</v>
      </c>
      <c r="H7" s="23" t="s">
        <v>98</v>
      </c>
      <c r="I7" s="23" t="s">
        <v>99</v>
      </c>
      <c r="J7" s="23" t="s">
        <v>100</v>
      </c>
      <c r="K7" s="23" t="s">
        <v>101</v>
      </c>
      <c r="L7" s="23" t="s">
        <v>102</v>
      </c>
      <c r="M7" s="23" t="s">
        <v>103</v>
      </c>
      <c r="N7" s="24" t="s">
        <v>104</v>
      </c>
      <c r="O7" s="24" t="s">
        <v>105</v>
      </c>
      <c r="P7" s="24">
        <v>0.66</v>
      </c>
      <c r="Q7" s="24">
        <v>80.400000000000006</v>
      </c>
      <c r="R7" s="24">
        <v>2640</v>
      </c>
      <c r="S7" s="24">
        <v>13778</v>
      </c>
      <c r="T7" s="24">
        <v>183.31</v>
      </c>
      <c r="U7" s="24">
        <v>75.16</v>
      </c>
      <c r="V7" s="24">
        <v>90</v>
      </c>
      <c r="W7" s="24">
        <v>0.12</v>
      </c>
      <c r="X7" s="24">
        <v>750</v>
      </c>
      <c r="Y7" s="24">
        <v>98.43</v>
      </c>
      <c r="Z7" s="24">
        <v>98.43</v>
      </c>
      <c r="AA7" s="24">
        <v>98.38</v>
      </c>
      <c r="AB7" s="24">
        <v>98.51</v>
      </c>
      <c r="AC7" s="24">
        <v>112.61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1206.79</v>
      </c>
      <c r="BL7" s="24">
        <v>1258.43</v>
      </c>
      <c r="BM7" s="24">
        <v>1163.75</v>
      </c>
      <c r="BN7" s="24">
        <v>1195.47</v>
      </c>
      <c r="BO7" s="24">
        <v>1168.69</v>
      </c>
      <c r="BP7" s="24">
        <v>1156.82</v>
      </c>
      <c r="BQ7" s="24">
        <v>12.14</v>
      </c>
      <c r="BR7" s="24">
        <v>9.8699999999999992</v>
      </c>
      <c r="BS7" s="24">
        <v>9.33</v>
      </c>
      <c r="BT7" s="24">
        <v>7.86</v>
      </c>
      <c r="BU7" s="24">
        <v>11.67</v>
      </c>
      <c r="BV7" s="24">
        <v>71.84</v>
      </c>
      <c r="BW7" s="24">
        <v>73.36</v>
      </c>
      <c r="BX7" s="24">
        <v>72.599999999999994</v>
      </c>
      <c r="BY7" s="24">
        <v>69.430000000000007</v>
      </c>
      <c r="BZ7" s="24">
        <v>70.709999999999994</v>
      </c>
      <c r="CA7" s="24">
        <v>75.33</v>
      </c>
      <c r="CB7" s="24">
        <v>1434.72</v>
      </c>
      <c r="CC7" s="24">
        <v>1792.04</v>
      </c>
      <c r="CD7" s="24">
        <v>1869.14</v>
      </c>
      <c r="CE7" s="24">
        <v>2161.2399999999998</v>
      </c>
      <c r="CF7" s="24">
        <v>1452.84</v>
      </c>
      <c r="CG7" s="24">
        <v>228.47</v>
      </c>
      <c r="CH7" s="24">
        <v>224.88</v>
      </c>
      <c r="CI7" s="24">
        <v>228.64</v>
      </c>
      <c r="CJ7" s="24">
        <v>239.46</v>
      </c>
      <c r="CK7" s="24">
        <v>233.15</v>
      </c>
      <c r="CL7" s="24">
        <v>215.73</v>
      </c>
      <c r="CM7" s="24">
        <v>9.4</v>
      </c>
      <c r="CN7" s="24">
        <v>8</v>
      </c>
      <c r="CO7" s="24">
        <v>8</v>
      </c>
      <c r="CP7" s="24">
        <v>9.1999999999999993</v>
      </c>
      <c r="CQ7" s="24">
        <v>10</v>
      </c>
      <c r="CR7" s="24">
        <v>42.47</v>
      </c>
      <c r="CS7" s="24">
        <v>42.4</v>
      </c>
      <c r="CT7" s="24">
        <v>42.28</v>
      </c>
      <c r="CU7" s="24">
        <v>41.06</v>
      </c>
      <c r="CV7" s="24">
        <v>42.09</v>
      </c>
      <c r="CW7" s="24">
        <v>43.28</v>
      </c>
      <c r="CX7" s="24">
        <v>65.42</v>
      </c>
      <c r="CY7" s="24">
        <v>65.14</v>
      </c>
      <c r="CZ7" s="24">
        <v>66.34</v>
      </c>
      <c r="DA7" s="24">
        <v>67.680000000000007</v>
      </c>
      <c r="DB7" s="24">
        <v>62.22</v>
      </c>
      <c r="DC7" s="24">
        <v>83.75</v>
      </c>
      <c r="DD7" s="24">
        <v>84.19</v>
      </c>
      <c r="DE7" s="24">
        <v>84.34</v>
      </c>
      <c r="DF7" s="24">
        <v>84.34</v>
      </c>
      <c r="DG7" s="24">
        <v>84.73</v>
      </c>
      <c r="DH7" s="24">
        <v>86.21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0.36</v>
      </c>
      <c r="EK7" s="24">
        <v>0.39</v>
      </c>
      <c r="EL7" s="24">
        <v>0.1</v>
      </c>
      <c r="EM7" s="24">
        <v>0.08</v>
      </c>
      <c r="EN7" s="24">
        <v>0.06</v>
      </c>
      <c r="EO7" s="24">
        <v>0.11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nkww15</cp:lastModifiedBy>
  <dcterms:created xsi:type="dcterms:W3CDTF">2025-01-24T07:31:31Z</dcterms:created>
  <dcterms:modified xsi:type="dcterms:W3CDTF">2025-01-31T08:15:00Z</dcterms:modified>
  <cp:category/>
</cp:coreProperties>
</file>